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shza\Downloads\"/>
    </mc:Choice>
  </mc:AlternateContent>
  <xr:revisionPtr revIDLastSave="0" documentId="13_ncr:1_{437190D1-96C4-4AB6-A49E-498BD25F3C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ggested solution" sheetId="5" r:id="rId1"/>
  </sheets>
  <definedNames>
    <definedName name="OLE_LINK1" localSheetId="0">'Suggested solution'!$A$5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5" l="1"/>
  <c r="B70" i="5"/>
  <c r="I24" i="5"/>
  <c r="I18" i="5"/>
  <c r="I14" i="5"/>
  <c r="I13" i="5"/>
  <c r="I12" i="5"/>
  <c r="I8" i="5"/>
  <c r="I6" i="5"/>
  <c r="I11" i="5"/>
  <c r="I17" i="5"/>
  <c r="B46" i="5"/>
  <c r="C47" i="5" s="1"/>
  <c r="B65" i="5"/>
  <c r="G10" i="5" s="1"/>
  <c r="I10" i="5" s="1"/>
  <c r="B60" i="5"/>
  <c r="B54" i="5"/>
  <c r="B23" i="5"/>
  <c r="B26" i="5" s="1"/>
  <c r="B59" i="5" l="1"/>
  <c r="G23" i="5" s="1"/>
  <c r="I23" i="5" s="1"/>
  <c r="C49" i="5"/>
  <c r="D9" i="5" s="1"/>
  <c r="I9" i="5" s="1"/>
  <c r="I26" i="5" l="1"/>
  <c r="B16" i="5"/>
  <c r="B20" i="5" s="1"/>
  <c r="I16" i="5" l="1"/>
  <c r="I20" i="5" s="1"/>
</calcChain>
</file>

<file path=xl/sharedStrings.xml><?xml version="1.0" encoding="utf-8"?>
<sst xmlns="http://schemas.openxmlformats.org/spreadsheetml/2006/main" count="68" uniqueCount="54">
  <si>
    <t>Draft extracts from the consolidated statement of cash flows for the Hill group for the year ended 30 September 20X6:</t>
  </si>
  <si>
    <t>Cash flows from operating activities:</t>
  </si>
  <si>
    <t>$m</t>
  </si>
  <si>
    <t>Profit before taxation</t>
  </si>
  <si>
    <t>Adjustments for:</t>
  </si>
  <si>
    <t>Increase in inventories</t>
  </si>
  <si>
    <t>Increase in trade and other receivables</t>
  </si>
  <si>
    <t>Increase in trade and other payables</t>
  </si>
  <si>
    <t>Cash generated from operations</t>
  </si>
  <si>
    <t>Interest paid</t>
  </si>
  <si>
    <t>Income taxes paid</t>
  </si>
  <si>
    <t>Net cash from operating activities</t>
  </si>
  <si>
    <t>Cash flows from investing activities</t>
  </si>
  <si>
    <t>Purchase of property, plant and equipment</t>
  </si>
  <si>
    <t>Net cash used in investing activities</t>
  </si>
  <si>
    <t>Extracts from the consolidated statement of financial position of the Hill group:</t>
  </si>
  <si>
    <t>30 September 20X6</t>
  </si>
  <si>
    <t>30 September 20X5</t>
  </si>
  <si>
    <t>Property, plant and equipment</t>
  </si>
  <si>
    <t>Disposal of Doyle Co (w1)</t>
  </si>
  <si>
    <t>Cash in sub on disposal</t>
  </si>
  <si>
    <t>Working capital adjs</t>
  </si>
  <si>
    <t>PPE adjs (w2)</t>
  </si>
  <si>
    <t>Associate profit (w3)</t>
  </si>
  <si>
    <t>Depreciation</t>
  </si>
  <si>
    <t>Profit on disposal of Doyle Co (w1)</t>
  </si>
  <si>
    <t>Profit on disposal of PPE (w2)</t>
  </si>
  <si>
    <t>Share of profit of associate (w3)</t>
  </si>
  <si>
    <t>OFR</t>
  </si>
  <si>
    <t>Proceeds on disposal of Doyle Co</t>
  </si>
  <si>
    <t>w1 Group profit on disposal of Doyle Co</t>
  </si>
  <si>
    <t>Cash proceeds</t>
  </si>
  <si>
    <t>Fair value of investment retained</t>
  </si>
  <si>
    <t>Net assets carrying amount at disposal date</t>
  </si>
  <si>
    <t>Goodwill at disposal date</t>
  </si>
  <si>
    <t>Non-controlling interest at disposal date:</t>
  </si>
  <si>
    <t>NCI at acquisition date</t>
  </si>
  <si>
    <t>NCI post-acquisition (($590m - $510m) x 40%)</t>
  </si>
  <si>
    <t xml:space="preserve">Group profit on disposal </t>
  </si>
  <si>
    <t>(PAG in part a)</t>
  </si>
  <si>
    <t>w2 Property, plant and equipment</t>
  </si>
  <si>
    <t>PPE b/d 30 Sept 20X4</t>
  </si>
  <si>
    <t>PPE of Doyle Co at date of disposal</t>
  </si>
  <si>
    <t>PPE received in exchange at fair value</t>
  </si>
  <si>
    <t>PPE disposed in exchange at carrying amount</t>
  </si>
  <si>
    <t>overall for both exchanged item entries</t>
  </si>
  <si>
    <t>Cash additions - balancing figure</t>
  </si>
  <si>
    <t>PPE c/d 30 Sept 20X5</t>
  </si>
  <si>
    <t>FV exchange</t>
  </si>
  <si>
    <t>CA</t>
  </si>
  <si>
    <t>gain on disposal</t>
  </si>
  <si>
    <t>w3 Share of profit of associate</t>
  </si>
  <si>
    <t>6 months profit ($123m x 6/12 x 40%)</t>
  </si>
  <si>
    <t>WORKINGS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</si>
</sst>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#,##0.0"/>
    <numFmt numFmtId="166" formatCode="_-* #,##0.0_-;\-* #,##0.0_-;_-* &quot;-&quot;??_-;_-@_-"/>
    <numFmt numFmtId="167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8"/>
      <color theme="1"/>
      <name val="Arial Narrow"/>
      <family val="2"/>
    </font>
    <font>
      <u/>
      <sz val="11"/>
      <color theme="1"/>
      <name val="Arial Narrow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u/>
      <sz val="11"/>
      <name val="Arial Narrow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3" fontId="5" fillId="0" borderId="1" xfId="0" applyNumberFormat="1" applyFont="1" applyBorder="1"/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/>
    <xf numFmtId="164" fontId="5" fillId="0" borderId="0" xfId="0" applyNumberFormat="1" applyFont="1"/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5" fillId="0" borderId="0" xfId="0" applyNumberFormat="1" applyFont="1"/>
    <xf numFmtId="166" fontId="5" fillId="0" borderId="0" xfId="1" applyNumberFormat="1" applyFont="1"/>
    <xf numFmtId="167" fontId="5" fillId="0" borderId="0" xfId="0" applyNumberFormat="1" applyFont="1"/>
    <xf numFmtId="166" fontId="5" fillId="0" borderId="2" xfId="0" applyNumberFormat="1" applyFont="1" applyBorder="1"/>
    <xf numFmtId="167" fontId="5" fillId="0" borderId="1" xfId="0" applyNumberFormat="1" applyFont="1" applyBorder="1"/>
    <xf numFmtId="165" fontId="5" fillId="0" borderId="2" xfId="0" applyNumberFormat="1" applyFont="1" applyBorder="1"/>
    <xf numFmtId="165" fontId="6" fillId="0" borderId="0" xfId="0" applyNumberFormat="1" applyFont="1"/>
    <xf numFmtId="165" fontId="9" fillId="0" borderId="0" xfId="0" applyNumberFormat="1" applyFont="1" applyAlignment="1">
      <alignment horizontal="right" vertical="center"/>
    </xf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165" fontId="9" fillId="0" borderId="0" xfId="0" applyNumberFormat="1" applyFont="1"/>
    <xf numFmtId="0" fontId="11" fillId="0" borderId="0" xfId="0" applyFont="1"/>
    <xf numFmtId="0" fontId="1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985AA-A180-45A0-9C11-4E680B750E7E}">
  <sheetPr>
    <pageSetUpPr fitToPage="1"/>
  </sheetPr>
  <dimension ref="A1:K70"/>
  <sheetViews>
    <sheetView tabSelected="1" zoomScaleNormal="100" workbookViewId="0">
      <selection activeCell="E32" sqref="E32"/>
    </sheetView>
  </sheetViews>
  <sheetFormatPr defaultColWidth="8.7109375" defaultRowHeight="16.5" x14ac:dyDescent="0.3"/>
  <cols>
    <col min="1" max="1" width="39.42578125" style="9" customWidth="1"/>
    <col min="2" max="3" width="15.85546875" style="9" bestFit="1" customWidth="1"/>
    <col min="4" max="4" width="19.85546875" style="9" bestFit="1" customWidth="1"/>
    <col min="5" max="5" width="18.42578125" style="9" bestFit="1" customWidth="1"/>
    <col min="6" max="6" width="15.5703125" style="9" bestFit="1" customWidth="1"/>
    <col min="7" max="7" width="11.140625" style="9" bestFit="1" customWidth="1"/>
    <col min="8" max="8" width="15.85546875" style="9" bestFit="1" customWidth="1"/>
    <col min="9" max="16384" width="8.7109375" style="9"/>
  </cols>
  <sheetData>
    <row r="1" spans="1:10" x14ac:dyDescent="0.3">
      <c r="A1" s="8"/>
    </row>
    <row r="2" spans="1:10" x14ac:dyDescent="0.3">
      <c r="A2" s="1" t="s">
        <v>0</v>
      </c>
    </row>
    <row r="3" spans="1:10" x14ac:dyDescent="0.3">
      <c r="A3" s="1"/>
    </row>
    <row r="4" spans="1:10" x14ac:dyDescent="0.3">
      <c r="A4" s="1"/>
      <c r="D4" s="9" t="s">
        <v>19</v>
      </c>
      <c r="E4" s="9" t="s">
        <v>20</v>
      </c>
      <c r="F4" s="9" t="s">
        <v>21</v>
      </c>
      <c r="G4" s="9" t="s">
        <v>22</v>
      </c>
      <c r="H4" s="30" t="s">
        <v>23</v>
      </c>
    </row>
    <row r="5" spans="1:10" x14ac:dyDescent="0.3">
      <c r="A5" s="2" t="s">
        <v>1</v>
      </c>
      <c r="B5" s="10" t="s">
        <v>2</v>
      </c>
      <c r="D5" s="13" t="s">
        <v>2</v>
      </c>
      <c r="E5" s="13" t="s">
        <v>2</v>
      </c>
      <c r="F5" s="13" t="s">
        <v>2</v>
      </c>
      <c r="G5" s="13" t="s">
        <v>2</v>
      </c>
      <c r="H5" s="31"/>
      <c r="I5" s="13" t="s">
        <v>2</v>
      </c>
    </row>
    <row r="6" spans="1:10" x14ac:dyDescent="0.3">
      <c r="A6" s="3" t="s">
        <v>3</v>
      </c>
      <c r="B6" s="18">
        <v>1581.7</v>
      </c>
      <c r="H6" s="30"/>
      <c r="I6" s="21">
        <f>SUM(B6:H6)</f>
        <v>1581.7</v>
      </c>
    </row>
    <row r="7" spans="1:10" x14ac:dyDescent="0.3">
      <c r="A7" s="3" t="s">
        <v>4</v>
      </c>
      <c r="B7" s="18"/>
      <c r="H7" s="30"/>
      <c r="I7" s="21"/>
    </row>
    <row r="8" spans="1:10" x14ac:dyDescent="0.3">
      <c r="A8" s="3" t="s">
        <v>24</v>
      </c>
      <c r="B8" s="18"/>
      <c r="G8" s="9">
        <v>775.1</v>
      </c>
      <c r="H8" s="30"/>
      <c r="I8" s="21">
        <f t="shared" ref="I8:I14" si="0">SUM(B8:H8)</f>
        <v>775.1</v>
      </c>
      <c r="J8" s="29">
        <v>1</v>
      </c>
    </row>
    <row r="9" spans="1:10" x14ac:dyDescent="0.3">
      <c r="A9" s="17" t="s">
        <v>25</v>
      </c>
      <c r="B9" s="21"/>
      <c r="D9" s="28">
        <f>-C49</f>
        <v>-47</v>
      </c>
      <c r="H9" s="30"/>
      <c r="I9" s="21">
        <f t="shared" si="0"/>
        <v>-47</v>
      </c>
      <c r="J9" s="29">
        <v>1</v>
      </c>
    </row>
    <row r="10" spans="1:10" x14ac:dyDescent="0.3">
      <c r="A10" s="17" t="s">
        <v>26</v>
      </c>
      <c r="B10" s="21"/>
      <c r="D10" s="16"/>
      <c r="G10" s="21">
        <f>-B65</f>
        <v>-5</v>
      </c>
      <c r="H10" s="32"/>
      <c r="I10" s="21">
        <f t="shared" si="0"/>
        <v>-5</v>
      </c>
      <c r="J10" s="29">
        <v>1</v>
      </c>
    </row>
    <row r="11" spans="1:10" x14ac:dyDescent="0.3">
      <c r="A11" s="17" t="s">
        <v>27</v>
      </c>
      <c r="B11" s="21"/>
      <c r="D11" s="16"/>
      <c r="G11" s="21"/>
      <c r="H11" s="32">
        <f>-B70</f>
        <v>-24.6</v>
      </c>
      <c r="I11" s="21">
        <f t="shared" si="0"/>
        <v>-24.6</v>
      </c>
      <c r="J11" s="29">
        <v>1</v>
      </c>
    </row>
    <row r="12" spans="1:10" x14ac:dyDescent="0.3">
      <c r="A12" s="3" t="s">
        <v>5</v>
      </c>
      <c r="B12" s="18">
        <v>-842.4</v>
      </c>
      <c r="F12" s="21">
        <v>-200.5</v>
      </c>
      <c r="I12" s="21">
        <f t="shared" si="0"/>
        <v>-1042.9000000000001</v>
      </c>
      <c r="J12" s="29">
        <v>1</v>
      </c>
    </row>
    <row r="13" spans="1:10" x14ac:dyDescent="0.3">
      <c r="A13" s="3" t="s">
        <v>6</v>
      </c>
      <c r="B13" s="18">
        <v>-379.2</v>
      </c>
      <c r="F13" s="21">
        <v>-181.3</v>
      </c>
      <c r="I13" s="21">
        <f t="shared" si="0"/>
        <v>-560.5</v>
      </c>
      <c r="J13" s="29">
        <v>1</v>
      </c>
    </row>
    <row r="14" spans="1:10" x14ac:dyDescent="0.3">
      <c r="A14" s="3" t="s">
        <v>7</v>
      </c>
      <c r="B14" s="18">
        <v>224.2</v>
      </c>
      <c r="F14" s="21">
        <v>124.6</v>
      </c>
      <c r="I14" s="21">
        <f t="shared" si="0"/>
        <v>348.79999999999995</v>
      </c>
      <c r="J14" s="29">
        <v>1</v>
      </c>
    </row>
    <row r="15" spans="1:10" x14ac:dyDescent="0.3">
      <c r="A15" s="3"/>
      <c r="B15" s="4"/>
      <c r="I15" s="21"/>
    </row>
    <row r="16" spans="1:10" x14ac:dyDescent="0.3">
      <c r="A16" s="2" t="s">
        <v>8</v>
      </c>
      <c r="B16" s="19">
        <f>SUM(B6:B14)</f>
        <v>584.30000000000007</v>
      </c>
      <c r="I16" s="27">
        <f>SUM(I6:I15)</f>
        <v>1025.6000000000001</v>
      </c>
    </row>
    <row r="17" spans="1:11" x14ac:dyDescent="0.3">
      <c r="A17" s="3" t="s">
        <v>9</v>
      </c>
      <c r="B17" s="18">
        <v>-126.8</v>
      </c>
      <c r="I17" s="21">
        <f>SUM(B17:H17)</f>
        <v>-126.8</v>
      </c>
      <c r="J17" s="29"/>
    </row>
    <row r="18" spans="1:11" x14ac:dyDescent="0.3">
      <c r="A18" s="3" t="s">
        <v>10</v>
      </c>
      <c r="B18" s="18">
        <v>-424.6</v>
      </c>
      <c r="I18" s="21">
        <f>SUM(B18:H18)</f>
        <v>-424.6</v>
      </c>
    </row>
    <row r="19" spans="1:11" x14ac:dyDescent="0.3">
      <c r="A19" s="3"/>
      <c r="B19" s="3"/>
      <c r="I19" s="21"/>
    </row>
    <row r="20" spans="1:11" x14ac:dyDescent="0.3">
      <c r="A20" s="2" t="s">
        <v>11</v>
      </c>
      <c r="B20" s="20">
        <f>SUM(B16:B18)</f>
        <v>32.900000000000034</v>
      </c>
      <c r="I20" s="20">
        <f>SUM(I16:I18)</f>
        <v>474.20000000000016</v>
      </c>
    </row>
    <row r="21" spans="1:11" x14ac:dyDescent="0.3">
      <c r="A21" s="3"/>
      <c r="B21" s="3"/>
      <c r="I21" s="21"/>
    </row>
    <row r="22" spans="1:11" x14ac:dyDescent="0.3">
      <c r="A22" s="2" t="s">
        <v>12</v>
      </c>
      <c r="I22" s="21"/>
    </row>
    <row r="23" spans="1:11" x14ac:dyDescent="0.3">
      <c r="A23" s="3" t="s">
        <v>13</v>
      </c>
      <c r="B23" s="18">
        <f>C32-B32</f>
        <v>-733.80000000000018</v>
      </c>
      <c r="G23" s="14">
        <f>-B23-B59</f>
        <v>-1082</v>
      </c>
      <c r="H23" s="14"/>
      <c r="I23" s="21">
        <f>SUM(B23:H23)</f>
        <v>-1815.8000000000002</v>
      </c>
      <c r="J23" s="29">
        <v>1</v>
      </c>
      <c r="K23" s="29" t="s">
        <v>28</v>
      </c>
    </row>
    <row r="24" spans="1:11" x14ac:dyDescent="0.3">
      <c r="A24" s="3" t="s">
        <v>29</v>
      </c>
      <c r="B24" s="18"/>
      <c r="D24" s="15">
        <v>140</v>
      </c>
      <c r="E24" s="21">
        <v>-20.9</v>
      </c>
      <c r="I24" s="21">
        <f>SUM(B24:H24)</f>
        <v>119.1</v>
      </c>
      <c r="J24" s="29">
        <v>2</v>
      </c>
      <c r="K24" s="29"/>
    </row>
    <row r="25" spans="1:11" x14ac:dyDescent="0.3">
      <c r="A25" s="3"/>
      <c r="B25" s="5"/>
      <c r="I25" s="21"/>
    </row>
    <row r="26" spans="1:11" x14ac:dyDescent="0.3">
      <c r="A26" s="2" t="s">
        <v>14</v>
      </c>
      <c r="B26" s="19">
        <f>SUM(B23:B25)</f>
        <v>-733.80000000000018</v>
      </c>
      <c r="I26" s="27">
        <f>SUM(I23:I25)</f>
        <v>-1696.7000000000003</v>
      </c>
    </row>
    <row r="27" spans="1:11" x14ac:dyDescent="0.3">
      <c r="A27" s="11"/>
    </row>
    <row r="28" spans="1:11" x14ac:dyDescent="0.3">
      <c r="A28" s="1" t="s">
        <v>15</v>
      </c>
    </row>
    <row r="29" spans="1:11" x14ac:dyDescent="0.3">
      <c r="A29" s="1"/>
    </row>
    <row r="30" spans="1:11" x14ac:dyDescent="0.3">
      <c r="B30" s="6" t="s">
        <v>16</v>
      </c>
      <c r="C30" s="6" t="s">
        <v>17</v>
      </c>
    </row>
    <row r="31" spans="1:11" x14ac:dyDescent="0.3">
      <c r="B31" s="10" t="s">
        <v>2</v>
      </c>
      <c r="C31" s="10" t="s">
        <v>2</v>
      </c>
    </row>
    <row r="32" spans="1:11" x14ac:dyDescent="0.3">
      <c r="A32" s="3" t="s">
        <v>18</v>
      </c>
      <c r="B32" s="18">
        <v>4953</v>
      </c>
      <c r="C32" s="18">
        <v>4219.2</v>
      </c>
    </row>
    <row r="35" spans="1:3" x14ac:dyDescent="0.3">
      <c r="A35" s="34" t="s">
        <v>53</v>
      </c>
    </row>
    <row r="37" spans="1:3" x14ac:dyDescent="0.3">
      <c r="A37" s="12" t="s">
        <v>30</v>
      </c>
      <c r="B37" s="13" t="s">
        <v>2</v>
      </c>
      <c r="C37" s="13" t="s">
        <v>2</v>
      </c>
    </row>
    <row r="39" spans="1:3" x14ac:dyDescent="0.3">
      <c r="A39" s="9" t="s">
        <v>31</v>
      </c>
      <c r="C39" s="22">
        <v>140</v>
      </c>
    </row>
    <row r="40" spans="1:3" x14ac:dyDescent="0.3">
      <c r="A40" s="9" t="s">
        <v>32</v>
      </c>
      <c r="C40" s="22">
        <v>300</v>
      </c>
    </row>
    <row r="42" spans="1:3" x14ac:dyDescent="0.3">
      <c r="A42" s="9" t="s">
        <v>33</v>
      </c>
      <c r="C42" s="21">
        <v>-590</v>
      </c>
    </row>
    <row r="43" spans="1:3" x14ac:dyDescent="0.3">
      <c r="A43" s="9" t="s">
        <v>34</v>
      </c>
      <c r="C43" s="21">
        <v>-50</v>
      </c>
    </row>
    <row r="44" spans="1:3" x14ac:dyDescent="0.3">
      <c r="A44" s="9" t="s">
        <v>35</v>
      </c>
    </row>
    <row r="45" spans="1:3" x14ac:dyDescent="0.3">
      <c r="A45" s="9" t="s">
        <v>36</v>
      </c>
      <c r="B45" s="23">
        <v>215</v>
      </c>
    </row>
    <row r="46" spans="1:3" x14ac:dyDescent="0.3">
      <c r="A46" s="9" t="s">
        <v>37</v>
      </c>
      <c r="B46" s="25">
        <f>(590-510)*0.4</f>
        <v>32</v>
      </c>
    </row>
    <row r="47" spans="1:3" x14ac:dyDescent="0.3">
      <c r="C47" s="23">
        <f>SUM(B45:B46)</f>
        <v>247</v>
      </c>
    </row>
    <row r="48" spans="1:3" x14ac:dyDescent="0.3">
      <c r="C48" s="7"/>
    </row>
    <row r="49" spans="1:4" ht="17.25" thickBot="1" x14ac:dyDescent="0.35">
      <c r="A49" s="9" t="s">
        <v>38</v>
      </c>
      <c r="C49" s="24">
        <f>SUM(C39:C48)</f>
        <v>47</v>
      </c>
      <c r="D49" s="29" t="s">
        <v>39</v>
      </c>
    </row>
    <row r="50" spans="1:4" ht="17.25" thickTop="1" x14ac:dyDescent="0.3"/>
    <row r="52" spans="1:4" x14ac:dyDescent="0.3">
      <c r="A52" s="12" t="s">
        <v>40</v>
      </c>
    </row>
    <row r="53" spans="1:4" x14ac:dyDescent="0.3">
      <c r="B53" s="13" t="s">
        <v>2</v>
      </c>
    </row>
    <row r="54" spans="1:4" x14ac:dyDescent="0.3">
      <c r="A54" s="9" t="s">
        <v>41</v>
      </c>
      <c r="B54" s="21">
        <f>C32</f>
        <v>4219.2</v>
      </c>
    </row>
    <row r="55" spans="1:4" x14ac:dyDescent="0.3">
      <c r="A55" s="9" t="s">
        <v>42</v>
      </c>
      <c r="B55" s="21">
        <v>-311.89999999999998</v>
      </c>
      <c r="C55" s="29">
        <v>1</v>
      </c>
    </row>
    <row r="56" spans="1:4" x14ac:dyDescent="0.3">
      <c r="A56" s="9" t="s">
        <v>24</v>
      </c>
      <c r="B56" s="21">
        <v>-775.1</v>
      </c>
      <c r="C56" s="29">
        <v>1</v>
      </c>
    </row>
    <row r="57" spans="1:4" x14ac:dyDescent="0.3">
      <c r="A57" s="9" t="s">
        <v>43</v>
      </c>
      <c r="B57" s="21">
        <v>50</v>
      </c>
      <c r="C57" s="29"/>
    </row>
    <row r="58" spans="1:4" x14ac:dyDescent="0.3">
      <c r="A58" s="9" t="s">
        <v>44</v>
      </c>
      <c r="B58" s="21">
        <v>-45</v>
      </c>
      <c r="C58" s="29">
        <v>1</v>
      </c>
      <c r="D58" s="29" t="s">
        <v>45</v>
      </c>
    </row>
    <row r="59" spans="1:4" x14ac:dyDescent="0.3">
      <c r="A59" s="9" t="s">
        <v>46</v>
      </c>
      <c r="B59" s="21">
        <f>B60-B58-B57-B56-B55-B54</f>
        <v>1815.8000000000002</v>
      </c>
    </row>
    <row r="60" spans="1:4" ht="17.25" thickBot="1" x14ac:dyDescent="0.35">
      <c r="A60" s="9" t="s">
        <v>47</v>
      </c>
      <c r="B60" s="26">
        <f>B32</f>
        <v>4953</v>
      </c>
    </row>
    <row r="61" spans="1:4" ht="17.25" thickTop="1" x14ac:dyDescent="0.3"/>
    <row r="62" spans="1:4" x14ac:dyDescent="0.3">
      <c r="B62" s="13" t="s">
        <v>2</v>
      </c>
    </row>
    <row r="63" spans="1:4" x14ac:dyDescent="0.3">
      <c r="A63" s="9" t="s">
        <v>48</v>
      </c>
      <c r="B63" s="21">
        <v>50</v>
      </c>
    </row>
    <row r="64" spans="1:4" x14ac:dyDescent="0.3">
      <c r="A64" s="9" t="s">
        <v>49</v>
      </c>
      <c r="B64" s="21">
        <v>-45</v>
      </c>
    </row>
    <row r="65" spans="1:3" ht="17.25" thickBot="1" x14ac:dyDescent="0.35">
      <c r="A65" s="9" t="s">
        <v>50</v>
      </c>
      <c r="B65" s="26">
        <f>SUM(B63:B64)</f>
        <v>5</v>
      </c>
      <c r="C65" s="29"/>
    </row>
    <row r="66" spans="1:3" ht="17.25" thickTop="1" x14ac:dyDescent="0.3"/>
    <row r="68" spans="1:3" x14ac:dyDescent="0.3">
      <c r="A68" s="33" t="s">
        <v>51</v>
      </c>
      <c r="B68" s="30"/>
    </row>
    <row r="69" spans="1:3" x14ac:dyDescent="0.3">
      <c r="A69" s="30"/>
      <c r="B69" s="31" t="s">
        <v>2</v>
      </c>
    </row>
    <row r="70" spans="1:3" x14ac:dyDescent="0.3">
      <c r="A70" s="30" t="s">
        <v>52</v>
      </c>
      <c r="B70" s="30">
        <f>123*6/12*0.4</f>
        <v>24.6</v>
      </c>
      <c r="C70" s="29" t="s">
        <v>39</v>
      </c>
    </row>
  </sheetData>
  <pageMargins left="0.7" right="0.7" top="0.75" bottom="0.75" header="0.3" footer="0.3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CBDFF3A08E7040A33AC4BA9C6695CE" ma:contentTypeVersion="4" ma:contentTypeDescription="Create a new document." ma:contentTypeScope="" ma:versionID="fdecf7a3037015fe6557a9567ad2c8c5">
  <xsd:schema xmlns:xsd="http://www.w3.org/2001/XMLSchema" xmlns:xs="http://www.w3.org/2001/XMLSchema" xmlns:p="http://schemas.microsoft.com/office/2006/metadata/properties" xmlns:ns2="d453812b-f530-4838-ab66-8184e0739f85" targetNamespace="http://schemas.microsoft.com/office/2006/metadata/properties" ma:root="true" ma:fieldsID="dc9f59fb7ef22fb83b4b10079fc77685" ns2:_="">
    <xsd:import namespace="d453812b-f530-4838-ab66-8184e0739f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53812b-f530-4838-ab66-8184e0739f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F4BC72-4740-4EF9-86A8-C480E837E7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53812b-f530-4838-ab66-8184e0739f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B9D057-27A1-47AC-9CF7-07CDE03EC7E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DC12A84-2E34-4388-9C36-E339AE99AF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Suggested solution</vt:lpstr>
      <vt:lpstr>'Suggested solution'!OLE_LINK1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Gillian Vaughan</dc:creator>
  <cp:keywords/>
  <dc:description/>
  <cp:lastModifiedBy>Zahra Rashid</cp:lastModifiedBy>
  <cp:revision/>
  <dcterms:created xsi:type="dcterms:W3CDTF">2022-06-22T13:51:33Z</dcterms:created>
  <dcterms:modified xsi:type="dcterms:W3CDTF">2022-12-01T13:42:20Z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0x010100ECCBDFF3A08E7040A33AC4BA9C6695CE</vt:lpwstr>
  </property>
</Properties>
</file>