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caglobal-my.sharepoint.com/personal/ruth_jones_accaglobal_com/Documents/Desktop/SD23/New Q1 style/Final versions/"/>
    </mc:Choice>
  </mc:AlternateContent>
  <xr:revisionPtr revIDLastSave="0" documentId="8_{52C49334-F795-43A4-A4FA-B55521ECAAB4}" xr6:coauthVersionLast="47" xr6:coauthVersionMax="47" xr10:uidLastSave="{00000000-0000-0000-0000-000000000000}"/>
  <bookViews>
    <workbookView xWindow="19090" yWindow="-60" windowWidth="38620" windowHeight="21820" activeTab="3" xr2:uid="{933CE8E3-0C3E-4F89-B6AB-0655346FC759}"/>
  </bookViews>
  <sheets>
    <sheet name="Exhibit 4" sheetId="2" r:id="rId1"/>
    <sheet name="Pre-populated response option" sheetId="3" r:id="rId2"/>
    <sheet name="Suggested solution" sheetId="1" r:id="rId3"/>
    <sheet name="Alternative solution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4" l="1"/>
  <c r="B41" i="4" s="1"/>
  <c r="B38" i="4"/>
  <c r="L29" i="4"/>
  <c r="B27" i="4"/>
  <c r="B31" i="4" s="1"/>
  <c r="L26" i="4"/>
  <c r="L22" i="4"/>
  <c r="L27" i="4" s="1"/>
  <c r="L31" i="4" s="1"/>
  <c r="B20" i="4"/>
  <c r="L19" i="4"/>
  <c r="L18" i="4"/>
  <c r="L17" i="4"/>
  <c r="L20" i="4" s="1"/>
  <c r="L32" i="4" s="1"/>
  <c r="L11" i="4"/>
  <c r="B9" i="4"/>
  <c r="B13" i="4" s="1"/>
  <c r="L8" i="4"/>
  <c r="L7" i="4"/>
  <c r="L4" i="4"/>
  <c r="L9" i="4" s="1"/>
  <c r="L13" i="4" s="1"/>
  <c r="B27" i="3"/>
  <c r="B31" i="3" s="1"/>
  <c r="B32" i="3" s="1"/>
  <c r="B20" i="3"/>
  <c r="B9" i="3"/>
  <c r="B13" i="3" s="1"/>
  <c r="B27" i="2"/>
  <c r="B31" i="2" s="1"/>
  <c r="B20" i="2"/>
  <c r="B9" i="2"/>
  <c r="B13" i="2" s="1"/>
  <c r="K18" i="1"/>
  <c r="K29" i="1"/>
  <c r="K23" i="1"/>
  <c r="K17" i="1"/>
  <c r="K8" i="1"/>
  <c r="K6" i="1"/>
  <c r="K4" i="1"/>
  <c r="F26" i="1"/>
  <c r="B57" i="1"/>
  <c r="C58" i="1" s="1"/>
  <c r="B40" i="1"/>
  <c r="B41" i="1" s="1"/>
  <c r="B43" i="1" s="1"/>
  <c r="E19" i="1" s="1"/>
  <c r="H26" i="1"/>
  <c r="G11" i="1"/>
  <c r="K11" i="1" s="1"/>
  <c r="B27" i="1"/>
  <c r="B31" i="1" s="1"/>
  <c r="B20" i="1"/>
  <c r="B9" i="1"/>
  <c r="B13" i="1" s="1"/>
  <c r="B32" i="4" l="1"/>
  <c r="D19" i="1"/>
  <c r="D5" i="1" s="1"/>
  <c r="B32" i="2"/>
  <c r="K5" i="1"/>
  <c r="C51" i="1"/>
  <c r="I22" i="1" s="1"/>
  <c r="K22" i="1" s="1"/>
  <c r="B32" i="1"/>
  <c r="G26" i="1"/>
  <c r="K26" i="1" s="1"/>
  <c r="K19" i="1" l="1"/>
  <c r="K20" i="1" s="1"/>
  <c r="K27" i="1"/>
  <c r="K31" i="1" s="1"/>
  <c r="C59" i="1"/>
  <c r="I7" i="1" s="1"/>
  <c r="K7" i="1" s="1"/>
  <c r="K9" i="1" s="1"/>
  <c r="K13" i="1" s="1"/>
  <c r="K32" i="1" l="1"/>
</calcChain>
</file>

<file path=xl/sharedStrings.xml><?xml version="1.0" encoding="utf-8"?>
<sst xmlns="http://schemas.openxmlformats.org/spreadsheetml/2006/main" count="143" uniqueCount="57">
  <si>
    <t>$m</t>
  </si>
  <si>
    <t>Equity method up to 31 Mar X6</t>
  </si>
  <si>
    <t>Gain on disposal of assoc (step acq'n)</t>
  </si>
  <si>
    <t>Land FV uplift</t>
  </si>
  <si>
    <t>Inventory  FV uplift</t>
  </si>
  <si>
    <t>Database at FV</t>
  </si>
  <si>
    <t>Goodwill &amp; NCI</t>
  </si>
  <si>
    <t>Assets</t>
  </si>
  <si>
    <t>Non-current Assets</t>
  </si>
  <si>
    <t>Property , Plant and equipment</t>
  </si>
  <si>
    <t>Investment in Associate</t>
  </si>
  <si>
    <t>Further investment in associate</t>
  </si>
  <si>
    <t>Goodwill</t>
  </si>
  <si>
    <t>W2</t>
  </si>
  <si>
    <t>Other non current assets</t>
  </si>
  <si>
    <t>Current Assets</t>
  </si>
  <si>
    <t>Total Assets</t>
  </si>
  <si>
    <t>Equity</t>
  </si>
  <si>
    <t>Equity attributable to equity holders of the company</t>
  </si>
  <si>
    <t>Share capital</t>
  </si>
  <si>
    <t>Other components of equity</t>
  </si>
  <si>
    <t>Retained earnings</t>
  </si>
  <si>
    <t>Total Equity</t>
  </si>
  <si>
    <t>W1</t>
  </si>
  <si>
    <t>Non Controlling Interest</t>
  </si>
  <si>
    <t>Grin's equity</t>
  </si>
  <si>
    <t>Liabilities</t>
  </si>
  <si>
    <t>Non Current Liabilities</t>
  </si>
  <si>
    <t>Deferred income tax liabilities</t>
  </si>
  <si>
    <t>Current Liabilities</t>
  </si>
  <si>
    <t>Total Liabilities</t>
  </si>
  <si>
    <t>Total equity and Liabilities</t>
  </si>
  <si>
    <t>Cost</t>
  </si>
  <si>
    <t>Share of equity post acqn</t>
  </si>
  <si>
    <t>FV of associate at 1 April X6</t>
  </si>
  <si>
    <t>Gain to SOPL</t>
  </si>
  <si>
    <t>PAG</t>
  </si>
  <si>
    <t>Goodwill at acqn</t>
  </si>
  <si>
    <t>Cost new shares</t>
  </si>
  <si>
    <t>FV original shares</t>
  </si>
  <si>
    <t>NCI @ 52%</t>
  </si>
  <si>
    <t>FVNAs</t>
  </si>
  <si>
    <t>Land uplift</t>
  </si>
  <si>
    <t>Inventory uplift</t>
  </si>
  <si>
    <t>Database</t>
  </si>
  <si>
    <t>DTX</t>
  </si>
  <si>
    <t>Goodwill at 1 April X6</t>
  </si>
  <si>
    <t>Remove cost &amp; equity</t>
  </si>
  <si>
    <t>WORKINGS</t>
  </si>
  <si>
    <t>Equity
 accounting</t>
  </si>
  <si>
    <t>Gain on 
step acquisition</t>
  </si>
  <si>
    <t>Derecognition
 of associate</t>
  </si>
  <si>
    <t>Consideration
 to goodwill</t>
  </si>
  <si>
    <t>FV -  land</t>
  </si>
  <si>
    <t>FV - inventory</t>
  </si>
  <si>
    <t>FV - intangible</t>
  </si>
  <si>
    <t>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</si>
</sst>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2" fontId="0" fillId="0" borderId="0" xfId="0" applyNumberFormat="1"/>
    <xf numFmtId="164" fontId="0" fillId="0" borderId="1" xfId="0" applyNumberFormat="1" applyBorder="1"/>
    <xf numFmtId="3" fontId="0" fillId="0" borderId="0" xfId="0" applyNumberFormat="1"/>
    <xf numFmtId="3" fontId="0" fillId="0" borderId="1" xfId="0" applyNumberFormat="1" applyBorder="1"/>
    <xf numFmtId="3" fontId="0" fillId="0" borderId="2" xfId="0" applyNumberFormat="1" applyBorder="1"/>
    <xf numFmtId="165" fontId="0" fillId="0" borderId="0" xfId="0" applyNumberFormat="1"/>
    <xf numFmtId="165" fontId="0" fillId="0" borderId="1" xfId="0" applyNumberFormat="1" applyBorder="1"/>
    <xf numFmtId="165" fontId="0" fillId="0" borderId="2" xfId="0" applyNumberFormat="1" applyBorder="1"/>
    <xf numFmtId="3" fontId="1" fillId="0" borderId="0" xfId="0" applyNumberFormat="1" applyFont="1" applyAlignment="1">
      <alignment horizontal="right"/>
    </xf>
    <xf numFmtId="0" fontId="1" fillId="0" borderId="0" xfId="0" applyFont="1" applyFill="1"/>
    <xf numFmtId="165" fontId="0" fillId="0" borderId="0" xfId="0" applyNumberFormat="1" applyFill="1"/>
    <xf numFmtId="165" fontId="0" fillId="0" borderId="1" xfId="0" applyNumberFormat="1" applyFill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968BD-41D1-4A55-A8C8-44A71963A52E}">
  <dimension ref="A1:B33"/>
  <sheetViews>
    <sheetView workbookViewId="0">
      <selection activeCell="D56" sqref="D56"/>
    </sheetView>
  </sheetViews>
  <sheetFormatPr defaultRowHeight="14.5" x14ac:dyDescent="0.35"/>
  <cols>
    <col min="1" max="1" width="27.1796875" bestFit="1" customWidth="1"/>
  </cols>
  <sheetData>
    <row r="1" spans="1:2" x14ac:dyDescent="0.35">
      <c r="B1" s="1" t="s">
        <v>0</v>
      </c>
    </row>
    <row r="2" spans="1:2" x14ac:dyDescent="0.35">
      <c r="A2" s="1" t="s">
        <v>7</v>
      </c>
    </row>
    <row r="3" spans="1:2" x14ac:dyDescent="0.35">
      <c r="A3" s="1" t="s">
        <v>8</v>
      </c>
    </row>
    <row r="4" spans="1:2" x14ac:dyDescent="0.35">
      <c r="A4" t="s">
        <v>9</v>
      </c>
      <c r="B4" s="9">
        <v>2021</v>
      </c>
    </row>
    <row r="5" spans="1:2" x14ac:dyDescent="0.35">
      <c r="A5" s="2" t="s">
        <v>10</v>
      </c>
      <c r="B5" s="9">
        <v>100</v>
      </c>
    </row>
    <row r="6" spans="1:2" x14ac:dyDescent="0.35">
      <c r="A6" s="2" t="s">
        <v>11</v>
      </c>
      <c r="B6" s="9">
        <v>66</v>
      </c>
    </row>
    <row r="7" spans="1:2" x14ac:dyDescent="0.35">
      <c r="A7" t="s">
        <v>12</v>
      </c>
      <c r="B7" s="9"/>
    </row>
    <row r="8" spans="1:2" x14ac:dyDescent="0.35">
      <c r="A8" t="s">
        <v>14</v>
      </c>
      <c r="B8" s="9">
        <v>186</v>
      </c>
    </row>
    <row r="9" spans="1:2" x14ac:dyDescent="0.35">
      <c r="B9" s="10">
        <f>SUM(B4:B8)</f>
        <v>2373</v>
      </c>
    </row>
    <row r="10" spans="1:2" x14ac:dyDescent="0.35">
      <c r="B10" s="9"/>
    </row>
    <row r="11" spans="1:2" x14ac:dyDescent="0.35">
      <c r="A11" s="1" t="s">
        <v>15</v>
      </c>
      <c r="B11" s="10">
        <v>542</v>
      </c>
    </row>
    <row r="12" spans="1:2" x14ac:dyDescent="0.35">
      <c r="B12" s="9"/>
    </row>
    <row r="13" spans="1:2" ht="15" thickBot="1" x14ac:dyDescent="0.4">
      <c r="A13" s="1" t="s">
        <v>16</v>
      </c>
      <c r="B13" s="11">
        <f>B9+B11</f>
        <v>2915</v>
      </c>
    </row>
    <row r="14" spans="1:2" x14ac:dyDescent="0.35">
      <c r="B14" s="9"/>
    </row>
    <row r="15" spans="1:2" x14ac:dyDescent="0.35">
      <c r="A15" s="1" t="s">
        <v>17</v>
      </c>
      <c r="B15" s="9"/>
    </row>
    <row r="16" spans="1:2" ht="29" x14ac:dyDescent="0.35">
      <c r="A16" s="3" t="s">
        <v>18</v>
      </c>
      <c r="B16" s="9"/>
    </row>
    <row r="17" spans="1:2" x14ac:dyDescent="0.35">
      <c r="A17" t="s">
        <v>19</v>
      </c>
      <c r="B17" s="9">
        <v>150</v>
      </c>
    </row>
    <row r="18" spans="1:2" x14ac:dyDescent="0.35">
      <c r="A18" t="s">
        <v>20</v>
      </c>
      <c r="B18" s="9">
        <v>370</v>
      </c>
    </row>
    <row r="19" spans="1:2" x14ac:dyDescent="0.35">
      <c r="A19" t="s">
        <v>21</v>
      </c>
      <c r="B19" s="9">
        <v>1157</v>
      </c>
    </row>
    <row r="20" spans="1:2" x14ac:dyDescent="0.35">
      <c r="A20" s="1" t="s">
        <v>22</v>
      </c>
      <c r="B20" s="10">
        <f>SUM(B17:B19)</f>
        <v>1677</v>
      </c>
    </row>
    <row r="21" spans="1:2" x14ac:dyDescent="0.35">
      <c r="B21" s="9"/>
    </row>
    <row r="22" spans="1:2" x14ac:dyDescent="0.35">
      <c r="A22" t="s">
        <v>24</v>
      </c>
      <c r="B22" s="9"/>
    </row>
    <row r="23" spans="1:2" x14ac:dyDescent="0.35">
      <c r="A23" t="s">
        <v>25</v>
      </c>
      <c r="B23" s="9">
        <v>348</v>
      </c>
    </row>
    <row r="24" spans="1:2" x14ac:dyDescent="0.35">
      <c r="A24" s="1" t="s">
        <v>26</v>
      </c>
      <c r="B24" s="9"/>
    </row>
    <row r="25" spans="1:2" x14ac:dyDescent="0.35">
      <c r="A25" s="1" t="s">
        <v>27</v>
      </c>
      <c r="B25" s="9"/>
    </row>
    <row r="26" spans="1:2" x14ac:dyDescent="0.35">
      <c r="A26" t="s">
        <v>28</v>
      </c>
      <c r="B26" s="9">
        <v>314</v>
      </c>
    </row>
    <row r="27" spans="1:2" x14ac:dyDescent="0.35">
      <c r="B27" s="10">
        <f>SUM(B23:B26)</f>
        <v>662</v>
      </c>
    </row>
    <row r="28" spans="1:2" x14ac:dyDescent="0.35">
      <c r="B28" s="9"/>
    </row>
    <row r="29" spans="1:2" x14ac:dyDescent="0.35">
      <c r="A29" t="s">
        <v>29</v>
      </c>
      <c r="B29" s="10">
        <v>576</v>
      </c>
    </row>
    <row r="30" spans="1:2" x14ac:dyDescent="0.35">
      <c r="B30" s="9"/>
    </row>
    <row r="31" spans="1:2" x14ac:dyDescent="0.35">
      <c r="A31" s="1" t="s">
        <v>30</v>
      </c>
      <c r="B31" s="10">
        <f>B27+B29</f>
        <v>1238</v>
      </c>
    </row>
    <row r="32" spans="1:2" ht="15" thickBot="1" x14ac:dyDescent="0.4">
      <c r="A32" s="1" t="s">
        <v>31</v>
      </c>
      <c r="B32" s="11">
        <f>B20+B31</f>
        <v>2915</v>
      </c>
    </row>
    <row r="33" spans="2:2" x14ac:dyDescent="0.35">
      <c r="B33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80F1-4243-4A43-9607-086054A943DA}">
  <dimension ref="A1:B35"/>
  <sheetViews>
    <sheetView topLeftCell="A23" workbookViewId="0">
      <selection activeCell="A35" sqref="A35"/>
    </sheetView>
  </sheetViews>
  <sheetFormatPr defaultRowHeight="14.5" x14ac:dyDescent="0.35"/>
  <cols>
    <col min="1" max="1" width="27.1796875" bestFit="1" customWidth="1"/>
  </cols>
  <sheetData>
    <row r="1" spans="1:2" x14ac:dyDescent="0.35">
      <c r="B1" s="1" t="s">
        <v>0</v>
      </c>
    </row>
    <row r="2" spans="1:2" x14ac:dyDescent="0.35">
      <c r="A2" s="1" t="s">
        <v>7</v>
      </c>
    </row>
    <row r="3" spans="1:2" x14ac:dyDescent="0.35">
      <c r="A3" s="1" t="s">
        <v>8</v>
      </c>
    </row>
    <row r="4" spans="1:2" x14ac:dyDescent="0.35">
      <c r="A4" t="s">
        <v>9</v>
      </c>
      <c r="B4" s="9">
        <v>2021</v>
      </c>
    </row>
    <row r="5" spans="1:2" x14ac:dyDescent="0.35">
      <c r="A5" s="2" t="s">
        <v>10</v>
      </c>
      <c r="B5" s="9">
        <v>100</v>
      </c>
    </row>
    <row r="6" spans="1:2" x14ac:dyDescent="0.35">
      <c r="A6" s="2" t="s">
        <v>11</v>
      </c>
      <c r="B6" s="9">
        <v>66</v>
      </c>
    </row>
    <row r="7" spans="1:2" x14ac:dyDescent="0.35">
      <c r="A7" t="s">
        <v>12</v>
      </c>
      <c r="B7" s="9"/>
    </row>
    <row r="8" spans="1:2" x14ac:dyDescent="0.35">
      <c r="A8" t="s">
        <v>14</v>
      </c>
      <c r="B8" s="9">
        <v>186</v>
      </c>
    </row>
    <row r="9" spans="1:2" x14ac:dyDescent="0.35">
      <c r="B9" s="10">
        <f>SUM(B4:B8)</f>
        <v>2373</v>
      </c>
    </row>
    <row r="10" spans="1:2" x14ac:dyDescent="0.35">
      <c r="B10" s="9"/>
    </row>
    <row r="11" spans="1:2" x14ac:dyDescent="0.35">
      <c r="A11" s="1" t="s">
        <v>15</v>
      </c>
      <c r="B11" s="10">
        <v>542</v>
      </c>
    </row>
    <row r="12" spans="1:2" x14ac:dyDescent="0.35">
      <c r="B12" s="9"/>
    </row>
    <row r="13" spans="1:2" ht="15" thickBot="1" x14ac:dyDescent="0.4">
      <c r="A13" s="1" t="s">
        <v>16</v>
      </c>
      <c r="B13" s="11">
        <f>B9+B11</f>
        <v>2915</v>
      </c>
    </row>
    <row r="14" spans="1:2" x14ac:dyDescent="0.35">
      <c r="B14" s="9"/>
    </row>
    <row r="15" spans="1:2" x14ac:dyDescent="0.35">
      <c r="A15" s="1" t="s">
        <v>17</v>
      </c>
      <c r="B15" s="9"/>
    </row>
    <row r="16" spans="1:2" ht="29" x14ac:dyDescent="0.35">
      <c r="A16" s="3" t="s">
        <v>18</v>
      </c>
      <c r="B16" s="9"/>
    </row>
    <row r="17" spans="1:2" x14ac:dyDescent="0.35">
      <c r="A17" t="s">
        <v>19</v>
      </c>
      <c r="B17" s="9">
        <v>150</v>
      </c>
    </row>
    <row r="18" spans="1:2" x14ac:dyDescent="0.35">
      <c r="A18" t="s">
        <v>20</v>
      </c>
      <c r="B18" s="9">
        <v>370</v>
      </c>
    </row>
    <row r="19" spans="1:2" x14ac:dyDescent="0.35">
      <c r="A19" t="s">
        <v>21</v>
      </c>
      <c r="B19" s="9">
        <v>1157</v>
      </c>
    </row>
    <row r="20" spans="1:2" x14ac:dyDescent="0.35">
      <c r="A20" s="1" t="s">
        <v>22</v>
      </c>
      <c r="B20" s="10">
        <f>SUM(B17:B19)</f>
        <v>1677</v>
      </c>
    </row>
    <row r="21" spans="1:2" x14ac:dyDescent="0.35">
      <c r="B21" s="9"/>
    </row>
    <row r="22" spans="1:2" x14ac:dyDescent="0.35">
      <c r="A22" t="s">
        <v>24</v>
      </c>
      <c r="B22" s="9"/>
    </row>
    <row r="23" spans="1:2" x14ac:dyDescent="0.35">
      <c r="A23" t="s">
        <v>25</v>
      </c>
      <c r="B23" s="9">
        <v>348</v>
      </c>
    </row>
    <row r="24" spans="1:2" x14ac:dyDescent="0.35">
      <c r="A24" s="1" t="s">
        <v>26</v>
      </c>
      <c r="B24" s="9"/>
    </row>
    <row r="25" spans="1:2" x14ac:dyDescent="0.35">
      <c r="A25" s="1" t="s">
        <v>27</v>
      </c>
      <c r="B25" s="9"/>
    </row>
    <row r="26" spans="1:2" x14ac:dyDescent="0.35">
      <c r="A26" t="s">
        <v>28</v>
      </c>
      <c r="B26" s="9">
        <v>314</v>
      </c>
    </row>
    <row r="27" spans="1:2" x14ac:dyDescent="0.35">
      <c r="B27" s="10">
        <f>SUM(B23:B26)</f>
        <v>662</v>
      </c>
    </row>
    <row r="28" spans="1:2" x14ac:dyDescent="0.35">
      <c r="B28" s="9"/>
    </row>
    <row r="29" spans="1:2" x14ac:dyDescent="0.35">
      <c r="A29" t="s">
        <v>29</v>
      </c>
      <c r="B29" s="10">
        <v>576</v>
      </c>
    </row>
    <row r="30" spans="1:2" x14ac:dyDescent="0.35">
      <c r="B30" s="9"/>
    </row>
    <row r="31" spans="1:2" x14ac:dyDescent="0.35">
      <c r="A31" s="1" t="s">
        <v>30</v>
      </c>
      <c r="B31" s="10">
        <f>B27+B29</f>
        <v>1238</v>
      </c>
    </row>
    <row r="32" spans="1:2" ht="15" thickBot="1" x14ac:dyDescent="0.4">
      <c r="A32" s="1" t="s">
        <v>31</v>
      </c>
      <c r="B32" s="11">
        <f>B20+B31</f>
        <v>2915</v>
      </c>
    </row>
    <row r="33" spans="1:2" x14ac:dyDescent="0.35">
      <c r="B33" s="9"/>
    </row>
    <row r="35" spans="1:2" x14ac:dyDescent="0.35">
      <c r="A35" s="19" t="s">
        <v>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83048-D774-4904-9505-E1EB58C3C474}">
  <dimension ref="A1:M68"/>
  <sheetViews>
    <sheetView workbookViewId="0">
      <selection activeCell="G39" sqref="G39"/>
    </sheetView>
  </sheetViews>
  <sheetFormatPr defaultRowHeight="14.5" x14ac:dyDescent="0.35"/>
  <cols>
    <col min="1" max="1" width="27.1796875" bestFit="1" customWidth="1"/>
    <col min="3" max="3" width="11" bestFit="1" customWidth="1"/>
    <col min="4" max="4" width="15.1796875" customWidth="1"/>
    <col min="5" max="5" width="21.54296875" bestFit="1" customWidth="1"/>
    <col min="6" max="6" width="9.26953125" bestFit="1" customWidth="1"/>
    <col min="7" max="8" width="13.54296875" bestFit="1" customWidth="1"/>
    <col min="9" max="9" width="13.1796875" bestFit="1" customWidth="1"/>
    <col min="12" max="12" width="8.7265625" style="4"/>
  </cols>
  <sheetData>
    <row r="1" spans="1:12" ht="43.5" x14ac:dyDescent="0.35">
      <c r="B1" s="1" t="s">
        <v>0</v>
      </c>
      <c r="C1" s="5" t="s">
        <v>47</v>
      </c>
      <c r="D1" s="5" t="s">
        <v>1</v>
      </c>
      <c r="E1" s="5" t="s">
        <v>2</v>
      </c>
      <c r="F1" s="5" t="s">
        <v>3</v>
      </c>
      <c r="G1" s="5" t="s">
        <v>4</v>
      </c>
      <c r="H1" s="6" t="s">
        <v>5</v>
      </c>
      <c r="I1" s="5" t="s">
        <v>6</v>
      </c>
    </row>
    <row r="2" spans="1:12" x14ac:dyDescent="0.35">
      <c r="A2" s="1" t="s">
        <v>7</v>
      </c>
    </row>
    <row r="3" spans="1:12" x14ac:dyDescent="0.35">
      <c r="A3" s="1" t="s">
        <v>8</v>
      </c>
    </row>
    <row r="4" spans="1:12" x14ac:dyDescent="0.35">
      <c r="A4" t="s">
        <v>9</v>
      </c>
      <c r="B4" s="9">
        <v>2021</v>
      </c>
      <c r="C4" s="9"/>
      <c r="D4" s="9"/>
      <c r="E4" s="9"/>
      <c r="F4" s="17">
        <v>10</v>
      </c>
      <c r="G4" s="9"/>
      <c r="H4" s="9"/>
      <c r="I4" s="9"/>
      <c r="J4" s="9"/>
      <c r="K4" s="12">
        <f>SUM(B4:J4)</f>
        <v>2031</v>
      </c>
      <c r="L4" s="16">
        <v>1</v>
      </c>
    </row>
    <row r="5" spans="1:12" x14ac:dyDescent="0.35">
      <c r="A5" s="2" t="s">
        <v>10</v>
      </c>
      <c r="B5" s="9">
        <v>100</v>
      </c>
      <c r="C5" s="9"/>
      <c r="D5" s="12">
        <f>D19</f>
        <v>18.599999999999998</v>
      </c>
      <c r="E5" s="12">
        <v>-118.6</v>
      </c>
      <c r="F5" s="9"/>
      <c r="G5" s="9"/>
      <c r="H5" s="9"/>
      <c r="I5" s="9"/>
      <c r="J5" s="9"/>
      <c r="K5" s="17">
        <f>SUM(B5:J5)</f>
        <v>0</v>
      </c>
      <c r="L5" s="16">
        <v>1</v>
      </c>
    </row>
    <row r="6" spans="1:12" x14ac:dyDescent="0.35">
      <c r="A6" s="2" t="s">
        <v>11</v>
      </c>
      <c r="B6" s="9">
        <v>66</v>
      </c>
      <c r="C6" s="9">
        <v>-66</v>
      </c>
      <c r="D6" s="9"/>
      <c r="E6" s="9"/>
      <c r="F6" s="9"/>
      <c r="G6" s="9"/>
      <c r="H6" s="9"/>
      <c r="I6" s="9"/>
      <c r="J6" s="9"/>
      <c r="K6" s="12">
        <f>SUM(B6:J6)</f>
        <v>0</v>
      </c>
      <c r="L6" s="16"/>
    </row>
    <row r="7" spans="1:12" x14ac:dyDescent="0.35">
      <c r="A7" t="s">
        <v>12</v>
      </c>
      <c r="B7" s="9"/>
      <c r="C7" s="9"/>
      <c r="D7" s="9"/>
      <c r="E7" s="9"/>
      <c r="F7" s="9"/>
      <c r="G7" s="9"/>
      <c r="H7" s="9"/>
      <c r="I7" s="12">
        <f>C59</f>
        <v>2.1519999999999868</v>
      </c>
      <c r="J7" s="9"/>
      <c r="K7" s="12">
        <f>SUM(B7:J7)</f>
        <v>2.1519999999999868</v>
      </c>
      <c r="L7" s="16" t="s">
        <v>13</v>
      </c>
    </row>
    <row r="8" spans="1:12" x14ac:dyDescent="0.35">
      <c r="A8" t="s">
        <v>14</v>
      </c>
      <c r="B8" s="9">
        <v>186</v>
      </c>
      <c r="C8" s="9"/>
      <c r="D8" s="9"/>
      <c r="E8" s="9"/>
      <c r="F8" s="9"/>
      <c r="G8" s="9"/>
      <c r="H8" s="17">
        <v>5</v>
      </c>
      <c r="I8" s="9"/>
      <c r="J8" s="9"/>
      <c r="K8" s="12">
        <f>SUM(B8:J8)</f>
        <v>191</v>
      </c>
      <c r="L8" s="16">
        <v>1</v>
      </c>
    </row>
    <row r="9" spans="1:12" x14ac:dyDescent="0.35">
      <c r="B9" s="10">
        <f>SUM(B4:B8)</f>
        <v>2373</v>
      </c>
      <c r="C9" s="9"/>
      <c r="D9" s="9"/>
      <c r="E9" s="9"/>
      <c r="F9" s="9"/>
      <c r="G9" s="9"/>
      <c r="H9" s="9"/>
      <c r="I9" s="9"/>
      <c r="J9" s="9"/>
      <c r="K9" s="13">
        <f>SUM(K4:K8)</f>
        <v>2224.152</v>
      </c>
      <c r="L9" s="16"/>
    </row>
    <row r="10" spans="1:12" x14ac:dyDescent="0.35">
      <c r="B10" s="9"/>
      <c r="C10" s="9"/>
      <c r="D10" s="9"/>
      <c r="E10" s="9"/>
      <c r="F10" s="9"/>
      <c r="G10" s="9"/>
      <c r="H10" s="9"/>
      <c r="I10" s="9"/>
      <c r="J10" s="9"/>
      <c r="K10" s="12"/>
      <c r="L10" s="16"/>
    </row>
    <row r="11" spans="1:12" x14ac:dyDescent="0.35">
      <c r="A11" s="1" t="s">
        <v>15</v>
      </c>
      <c r="B11" s="10">
        <v>542</v>
      </c>
      <c r="C11" s="9"/>
      <c r="D11" s="9"/>
      <c r="E11" s="9"/>
      <c r="F11" s="9"/>
      <c r="G11" s="17">
        <f>131-84</f>
        <v>47</v>
      </c>
      <c r="H11" s="9"/>
      <c r="I11" s="9"/>
      <c r="J11" s="9"/>
      <c r="K11" s="13">
        <f>SUM(B11:J11)</f>
        <v>589</v>
      </c>
      <c r="L11" s="16">
        <v>1</v>
      </c>
    </row>
    <row r="12" spans="1:12" x14ac:dyDescent="0.35">
      <c r="B12" s="9"/>
      <c r="C12" s="9"/>
      <c r="D12" s="9"/>
      <c r="E12" s="9"/>
      <c r="F12" s="9"/>
      <c r="G12" s="9"/>
      <c r="H12" s="9"/>
      <c r="I12" s="9"/>
      <c r="J12" s="9"/>
      <c r="K12" s="12"/>
    </row>
    <row r="13" spans="1:12" ht="15" thickBot="1" x14ac:dyDescent="0.4">
      <c r="A13" s="1" t="s">
        <v>16</v>
      </c>
      <c r="B13" s="11">
        <f>B9+B11</f>
        <v>2915</v>
      </c>
      <c r="C13" s="9"/>
      <c r="D13" s="9"/>
      <c r="E13" s="9"/>
      <c r="F13" s="9"/>
      <c r="G13" s="9"/>
      <c r="H13" s="9"/>
      <c r="I13" s="9"/>
      <c r="J13" s="9"/>
      <c r="K13" s="13">
        <f>K9+K11</f>
        <v>2813.152</v>
      </c>
    </row>
    <row r="14" spans="1:12" x14ac:dyDescent="0.35">
      <c r="B14" s="9"/>
      <c r="C14" s="9"/>
      <c r="D14" s="9"/>
      <c r="E14" s="9"/>
      <c r="F14" s="9"/>
      <c r="G14" s="9"/>
      <c r="H14" s="9"/>
      <c r="I14" s="9"/>
      <c r="J14" s="9"/>
      <c r="K14" s="12"/>
    </row>
    <row r="15" spans="1:12" x14ac:dyDescent="0.35">
      <c r="A15" s="1" t="s">
        <v>17</v>
      </c>
      <c r="B15" s="9"/>
      <c r="C15" s="9"/>
      <c r="D15" s="9"/>
      <c r="E15" s="9"/>
      <c r="F15" s="9"/>
      <c r="G15" s="9"/>
      <c r="H15" s="9"/>
      <c r="I15" s="9"/>
      <c r="J15" s="9"/>
      <c r="K15" s="12"/>
    </row>
    <row r="16" spans="1:12" ht="29" x14ac:dyDescent="0.35">
      <c r="A16" s="3" t="s">
        <v>18</v>
      </c>
      <c r="B16" s="9"/>
      <c r="C16" s="9"/>
      <c r="D16" s="9"/>
      <c r="E16" s="9"/>
      <c r="F16" s="9"/>
      <c r="G16" s="9"/>
      <c r="H16" s="9"/>
      <c r="I16" s="9"/>
      <c r="J16" s="9"/>
      <c r="K16" s="12"/>
    </row>
    <row r="17" spans="1:12" x14ac:dyDescent="0.35">
      <c r="A17" t="s">
        <v>19</v>
      </c>
      <c r="B17" s="9">
        <v>150</v>
      </c>
      <c r="C17" s="9"/>
      <c r="D17" s="9"/>
      <c r="E17" s="9"/>
      <c r="F17" s="9"/>
      <c r="G17" s="9"/>
      <c r="H17" s="9"/>
      <c r="I17" s="9"/>
      <c r="J17" s="9"/>
      <c r="K17" s="12">
        <f>SUM(B17:J17)</f>
        <v>150</v>
      </c>
    </row>
    <row r="18" spans="1:12" x14ac:dyDescent="0.35">
      <c r="A18" t="s">
        <v>20</v>
      </c>
      <c r="B18" s="9">
        <v>370</v>
      </c>
      <c r="C18" s="9"/>
      <c r="D18" s="12"/>
      <c r="E18" s="9"/>
      <c r="F18" s="9"/>
      <c r="G18" s="9"/>
      <c r="H18" s="9"/>
      <c r="I18" s="9"/>
      <c r="J18" s="9"/>
      <c r="K18" s="12">
        <f t="shared" ref="K18:K19" si="0">SUM(B18:J18)</f>
        <v>370</v>
      </c>
    </row>
    <row r="19" spans="1:12" x14ac:dyDescent="0.35">
      <c r="A19" t="s">
        <v>21</v>
      </c>
      <c r="B19" s="9">
        <v>1157</v>
      </c>
      <c r="C19" s="9"/>
      <c r="D19" s="17">
        <f>B40</f>
        <v>18.599999999999998</v>
      </c>
      <c r="E19" s="17">
        <f>B43</f>
        <v>8.4000000000000057</v>
      </c>
      <c r="F19" s="9"/>
      <c r="G19" s="9"/>
      <c r="H19" s="9"/>
      <c r="I19" s="9"/>
      <c r="J19" s="9"/>
      <c r="K19" s="12">
        <f t="shared" si="0"/>
        <v>1184</v>
      </c>
      <c r="L19" s="16">
        <v>2</v>
      </c>
    </row>
    <row r="20" spans="1:12" x14ac:dyDescent="0.35">
      <c r="A20" s="1" t="s">
        <v>22</v>
      </c>
      <c r="B20" s="10">
        <f>SUM(B17:B19)</f>
        <v>1677</v>
      </c>
      <c r="C20" s="9"/>
      <c r="D20" s="9"/>
      <c r="E20" s="15" t="s">
        <v>23</v>
      </c>
      <c r="F20" s="9"/>
      <c r="G20" s="9"/>
      <c r="H20" s="9"/>
      <c r="I20" s="9"/>
      <c r="J20" s="9"/>
      <c r="K20" s="13">
        <f>SUM(K17:K19)</f>
        <v>1704</v>
      </c>
      <c r="L20" s="16"/>
    </row>
    <row r="21" spans="1:12" x14ac:dyDescent="0.35">
      <c r="B21" s="9"/>
      <c r="C21" s="9"/>
      <c r="D21" s="9"/>
      <c r="E21" s="9"/>
      <c r="F21" s="9"/>
      <c r="G21" s="9"/>
      <c r="H21" s="9"/>
      <c r="I21" s="9"/>
      <c r="J21" s="9"/>
      <c r="K21" s="12"/>
      <c r="L21" s="16"/>
    </row>
    <row r="22" spans="1:12" x14ac:dyDescent="0.35">
      <c r="A22" t="s">
        <v>24</v>
      </c>
      <c r="B22" s="9"/>
      <c r="C22" s="9"/>
      <c r="D22" s="9"/>
      <c r="E22" s="9"/>
      <c r="F22" s="9"/>
      <c r="G22" s="9"/>
      <c r="H22" s="9"/>
      <c r="I22" s="12">
        <f>C51</f>
        <v>206.75200000000001</v>
      </c>
      <c r="J22" s="9"/>
      <c r="K22" s="12">
        <f>SUM(B22:J22)</f>
        <v>206.75200000000001</v>
      </c>
      <c r="L22" s="16"/>
    </row>
    <row r="23" spans="1:12" x14ac:dyDescent="0.35">
      <c r="A23" t="s">
        <v>25</v>
      </c>
      <c r="B23" s="9">
        <v>348</v>
      </c>
      <c r="C23" s="9">
        <v>-348</v>
      </c>
      <c r="D23" s="9"/>
      <c r="E23" s="9"/>
      <c r="F23" s="9"/>
      <c r="G23" s="9"/>
      <c r="H23" s="9"/>
      <c r="I23" s="9"/>
      <c r="J23" s="9"/>
      <c r="K23" s="12">
        <f>SUM(B23:J23)</f>
        <v>0</v>
      </c>
      <c r="L23" s="16"/>
    </row>
    <row r="24" spans="1:12" x14ac:dyDescent="0.35">
      <c r="A24" s="1" t="s">
        <v>26</v>
      </c>
      <c r="B24" s="9"/>
      <c r="C24" s="9"/>
      <c r="D24" s="9"/>
      <c r="E24" s="9"/>
      <c r="F24" s="9"/>
      <c r="G24" s="9"/>
      <c r="H24" s="9"/>
      <c r="I24" s="9"/>
      <c r="J24" s="9"/>
      <c r="K24" s="12"/>
      <c r="L24" s="16"/>
    </row>
    <row r="25" spans="1:12" x14ac:dyDescent="0.35">
      <c r="A25" s="1" t="s">
        <v>27</v>
      </c>
      <c r="B25" s="9"/>
      <c r="C25" s="9"/>
      <c r="D25" s="9"/>
      <c r="E25" s="9"/>
      <c r="F25" s="9"/>
      <c r="G25" s="9"/>
      <c r="H25" s="9"/>
      <c r="I25" s="9"/>
      <c r="J25" s="9"/>
      <c r="K25" s="12"/>
      <c r="L25" s="16"/>
    </row>
    <row r="26" spans="1:12" x14ac:dyDescent="0.35">
      <c r="A26" t="s">
        <v>28</v>
      </c>
      <c r="B26" s="9">
        <v>314</v>
      </c>
      <c r="C26" s="9"/>
      <c r="D26" s="9"/>
      <c r="E26" s="9"/>
      <c r="F26" s="12">
        <f>F4*0.2</f>
        <v>2</v>
      </c>
      <c r="G26" s="12">
        <f>G11*0.2</f>
        <v>9.4</v>
      </c>
      <c r="H26" s="12">
        <f>H8*0.2</f>
        <v>1</v>
      </c>
      <c r="I26" s="9"/>
      <c r="J26" s="9"/>
      <c r="K26" s="17">
        <f>SUM(B26:J26)</f>
        <v>326.39999999999998</v>
      </c>
      <c r="L26" s="16">
        <v>1</v>
      </c>
    </row>
    <row r="27" spans="1:12" x14ac:dyDescent="0.35">
      <c r="B27" s="10">
        <f>SUM(B23:B26)</f>
        <v>662</v>
      </c>
      <c r="C27" s="9"/>
      <c r="D27" s="9"/>
      <c r="E27" s="9"/>
      <c r="F27" s="9"/>
      <c r="G27" s="9"/>
      <c r="H27" s="9"/>
      <c r="I27" s="9"/>
      <c r="J27" s="9"/>
      <c r="K27" s="13">
        <f>SUM(K23:K26)</f>
        <v>326.39999999999998</v>
      </c>
      <c r="L27" s="16"/>
    </row>
    <row r="28" spans="1:12" x14ac:dyDescent="0.35">
      <c r="B28" s="9"/>
      <c r="C28" s="9"/>
      <c r="D28" s="9"/>
      <c r="E28" s="9"/>
      <c r="F28" s="9"/>
      <c r="G28" s="9"/>
      <c r="H28" s="9"/>
      <c r="I28" s="9"/>
      <c r="J28" s="9"/>
      <c r="K28" s="12"/>
      <c r="L28" s="16"/>
    </row>
    <row r="29" spans="1:12" x14ac:dyDescent="0.35">
      <c r="A29" t="s">
        <v>29</v>
      </c>
      <c r="B29" s="10">
        <v>576</v>
      </c>
      <c r="C29" s="9"/>
      <c r="D29" s="9"/>
      <c r="E29" s="9"/>
      <c r="F29" s="9"/>
      <c r="G29" s="9"/>
      <c r="H29" s="9"/>
      <c r="I29" s="9"/>
      <c r="J29" s="9"/>
      <c r="K29" s="13">
        <f>SUM(B29:J29)</f>
        <v>576</v>
      </c>
      <c r="L29" s="16"/>
    </row>
    <row r="30" spans="1:12" x14ac:dyDescent="0.35">
      <c r="B30" s="9"/>
      <c r="C30" s="9"/>
      <c r="D30" s="9"/>
      <c r="E30" s="9"/>
      <c r="F30" s="9"/>
      <c r="G30" s="9"/>
      <c r="H30" s="9"/>
      <c r="I30" s="9"/>
      <c r="J30" s="9"/>
      <c r="K30" s="12"/>
      <c r="L30" s="16"/>
    </row>
    <row r="31" spans="1:12" x14ac:dyDescent="0.35">
      <c r="A31" s="1" t="s">
        <v>30</v>
      </c>
      <c r="B31" s="10">
        <f>B27+B29</f>
        <v>1238</v>
      </c>
      <c r="C31" s="9"/>
      <c r="D31" s="9"/>
      <c r="E31" s="9"/>
      <c r="F31" s="9"/>
      <c r="G31" s="9"/>
      <c r="H31" s="9"/>
      <c r="I31" s="9"/>
      <c r="J31" s="9"/>
      <c r="K31" s="13">
        <f>K27+K29</f>
        <v>902.4</v>
      </c>
      <c r="L31" s="16"/>
    </row>
    <row r="32" spans="1:12" ht="15" thickBot="1" x14ac:dyDescent="0.4">
      <c r="A32" s="1" t="s">
        <v>31</v>
      </c>
      <c r="B32" s="11">
        <f>B20+B31</f>
        <v>2915</v>
      </c>
      <c r="C32" s="9"/>
      <c r="D32" s="9"/>
      <c r="E32" s="9"/>
      <c r="F32" s="9"/>
      <c r="G32" s="9"/>
      <c r="H32" s="9"/>
      <c r="I32" s="9"/>
      <c r="J32" s="9"/>
      <c r="K32" s="14">
        <f>K20+K22+K31</f>
        <v>2813.152</v>
      </c>
      <c r="L32" s="16"/>
    </row>
    <row r="33" spans="1:12" x14ac:dyDescent="0.35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2" x14ac:dyDescent="0.35"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35">
      <c r="A35" s="19" t="s">
        <v>48</v>
      </c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35">
      <c r="A36" s="1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2" x14ac:dyDescent="0.35">
      <c r="A37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2" x14ac:dyDescent="0.35">
      <c r="A38" s="1" t="s">
        <v>10</v>
      </c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2" x14ac:dyDescent="0.35">
      <c r="A39" t="s">
        <v>32</v>
      </c>
      <c r="B39" s="12">
        <v>100</v>
      </c>
      <c r="C39" s="9"/>
      <c r="D39" s="9"/>
      <c r="E39" s="9"/>
      <c r="F39" s="9"/>
      <c r="G39" s="9"/>
      <c r="H39" s="9"/>
      <c r="I39" s="9"/>
      <c r="J39" s="9"/>
      <c r="K39" s="9"/>
    </row>
    <row r="40" spans="1:12" x14ac:dyDescent="0.35">
      <c r="A40" t="s">
        <v>33</v>
      </c>
      <c r="B40" s="12">
        <f>(348-286)*0.3</f>
        <v>18.599999999999998</v>
      </c>
      <c r="C40" s="9"/>
      <c r="D40" s="9"/>
      <c r="E40" s="9"/>
      <c r="F40" s="9"/>
      <c r="G40" s="9"/>
      <c r="H40" s="9"/>
      <c r="I40" s="9"/>
      <c r="J40" s="9"/>
      <c r="K40" s="9"/>
    </row>
    <row r="41" spans="1:12" x14ac:dyDescent="0.35">
      <c r="B41" s="13">
        <f>SUM(B39:B40)</f>
        <v>118.6</v>
      </c>
      <c r="C41" s="9"/>
      <c r="D41" s="9"/>
      <c r="E41" s="9"/>
      <c r="F41" s="9"/>
      <c r="G41" s="9"/>
      <c r="H41" s="9"/>
      <c r="I41" s="9"/>
      <c r="J41" s="9"/>
      <c r="K41" s="9"/>
    </row>
    <row r="42" spans="1:12" x14ac:dyDescent="0.35">
      <c r="A42" t="s">
        <v>34</v>
      </c>
      <c r="B42" s="12">
        <v>127</v>
      </c>
      <c r="C42" s="9"/>
      <c r="D42" s="9"/>
      <c r="E42" s="9"/>
      <c r="F42" s="9"/>
      <c r="G42" s="9"/>
      <c r="H42" s="9"/>
      <c r="I42" s="9"/>
      <c r="J42" s="9"/>
      <c r="K42" s="9"/>
    </row>
    <row r="43" spans="1:12" x14ac:dyDescent="0.35">
      <c r="A43" t="s">
        <v>35</v>
      </c>
      <c r="B43" s="18">
        <f>B42-B41</f>
        <v>8.4000000000000057</v>
      </c>
      <c r="C43" s="9"/>
      <c r="D43" s="9"/>
      <c r="E43" s="9"/>
      <c r="F43" s="9"/>
      <c r="G43" s="9"/>
      <c r="H43" s="9"/>
      <c r="I43" s="9"/>
      <c r="J43" s="9"/>
      <c r="K43" s="9"/>
      <c r="L43" s="4">
        <v>1</v>
      </c>
    </row>
    <row r="46" spans="1:12" x14ac:dyDescent="0.35">
      <c r="A46" t="s">
        <v>13</v>
      </c>
    </row>
    <row r="47" spans="1:12" x14ac:dyDescent="0.35">
      <c r="A47" s="1" t="s">
        <v>37</v>
      </c>
    </row>
    <row r="48" spans="1:12" x14ac:dyDescent="0.35">
      <c r="A48" t="s">
        <v>38</v>
      </c>
      <c r="C48">
        <v>66</v>
      </c>
      <c r="L48" s="4">
        <v>1</v>
      </c>
    </row>
    <row r="49" spans="1:13" x14ac:dyDescent="0.35">
      <c r="A49" t="s">
        <v>39</v>
      </c>
      <c r="C49">
        <v>127</v>
      </c>
      <c r="L49" s="16">
        <v>1</v>
      </c>
    </row>
    <row r="50" spans="1:13" x14ac:dyDescent="0.35">
      <c r="L50" s="16"/>
    </row>
    <row r="51" spans="1:13" x14ac:dyDescent="0.35">
      <c r="A51" t="s">
        <v>40</v>
      </c>
      <c r="C51" s="7">
        <f>-C58*0.52</f>
        <v>206.75200000000001</v>
      </c>
      <c r="L51" s="16">
        <v>1</v>
      </c>
      <c r="M51" s="4"/>
    </row>
    <row r="52" spans="1:13" x14ac:dyDescent="0.35">
      <c r="L52" s="16"/>
    </row>
    <row r="53" spans="1:13" x14ac:dyDescent="0.35">
      <c r="A53" t="s">
        <v>41</v>
      </c>
      <c r="B53">
        <v>348</v>
      </c>
      <c r="L53" s="16"/>
    </row>
    <row r="54" spans="1:13" x14ac:dyDescent="0.35">
      <c r="A54" t="s">
        <v>42</v>
      </c>
      <c r="B54">
        <v>10</v>
      </c>
      <c r="L54" s="16" t="s">
        <v>36</v>
      </c>
    </row>
    <row r="55" spans="1:13" x14ac:dyDescent="0.35">
      <c r="A55" t="s">
        <v>43</v>
      </c>
      <c r="B55">
        <v>47</v>
      </c>
      <c r="L55" s="16" t="s">
        <v>36</v>
      </c>
    </row>
    <row r="56" spans="1:13" x14ac:dyDescent="0.35">
      <c r="A56" t="s">
        <v>44</v>
      </c>
      <c r="B56">
        <v>5</v>
      </c>
      <c r="L56" s="16" t="s">
        <v>36</v>
      </c>
    </row>
    <row r="57" spans="1:13" x14ac:dyDescent="0.35">
      <c r="A57" t="s">
        <v>45</v>
      </c>
      <c r="B57">
        <f>-(B54+B55+B56)*0.2</f>
        <v>-12.4</v>
      </c>
      <c r="L57" s="16" t="s">
        <v>36</v>
      </c>
    </row>
    <row r="58" spans="1:13" x14ac:dyDescent="0.35">
      <c r="C58">
        <f>-SUM(B53:B57)</f>
        <v>-397.6</v>
      </c>
      <c r="L58" s="16">
        <v>1</v>
      </c>
      <c r="M58" s="4"/>
    </row>
    <row r="59" spans="1:13" x14ac:dyDescent="0.35">
      <c r="A59" t="s">
        <v>46</v>
      </c>
      <c r="C59" s="8">
        <f>SUM(C48:C58)</f>
        <v>2.1519999999999868</v>
      </c>
      <c r="L59" s="16"/>
    </row>
    <row r="60" spans="1:13" x14ac:dyDescent="0.35">
      <c r="L60" s="16"/>
    </row>
    <row r="61" spans="1:13" x14ac:dyDescent="0.35">
      <c r="L61" s="16"/>
    </row>
    <row r="62" spans="1:13" x14ac:dyDescent="0.35">
      <c r="L62" s="16"/>
    </row>
    <row r="63" spans="1:13" x14ac:dyDescent="0.35">
      <c r="L63" s="16"/>
    </row>
    <row r="64" spans="1:13" x14ac:dyDescent="0.35">
      <c r="L64" s="16"/>
    </row>
    <row r="65" spans="12:12" x14ac:dyDescent="0.35">
      <c r="L65" s="16"/>
    </row>
    <row r="66" spans="12:12" x14ac:dyDescent="0.35">
      <c r="L66" s="16"/>
    </row>
    <row r="67" spans="12:12" x14ac:dyDescent="0.35">
      <c r="L67" s="16"/>
    </row>
    <row r="68" spans="12:12" x14ac:dyDescent="0.35">
      <c r="L68" s="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41AD7-7740-4E09-99B6-14926027050A}">
  <dimension ref="A1:M41"/>
  <sheetViews>
    <sheetView tabSelected="1" workbookViewId="0"/>
  </sheetViews>
  <sheetFormatPr defaultRowHeight="14.5" x14ac:dyDescent="0.35"/>
  <cols>
    <col min="1" max="1" width="27.1796875" bestFit="1" customWidth="1"/>
    <col min="3" max="3" width="10.90625" bestFit="1" customWidth="1"/>
    <col min="4" max="4" width="15.7265625" bestFit="1" customWidth="1"/>
    <col min="5" max="5" width="11.1796875" customWidth="1"/>
    <col min="6" max="6" width="12.36328125" customWidth="1"/>
    <col min="7" max="7" width="15.90625" customWidth="1"/>
    <col min="9" max="9" width="12.453125" bestFit="1" customWidth="1"/>
    <col min="10" max="10" width="12.7265625" bestFit="1" customWidth="1"/>
  </cols>
  <sheetData>
    <row r="1" spans="1:13" ht="43.5" x14ac:dyDescent="0.35">
      <c r="B1" s="1" t="s">
        <v>0</v>
      </c>
      <c r="C1" s="20" t="s">
        <v>25</v>
      </c>
      <c r="D1" s="21" t="s">
        <v>49</v>
      </c>
      <c r="E1" s="21" t="s">
        <v>50</v>
      </c>
      <c r="F1" s="21" t="s">
        <v>51</v>
      </c>
      <c r="G1" s="21" t="s">
        <v>52</v>
      </c>
      <c r="H1" s="20" t="s">
        <v>53</v>
      </c>
      <c r="I1" s="20" t="s">
        <v>54</v>
      </c>
      <c r="J1" s="20" t="s">
        <v>55</v>
      </c>
      <c r="K1" s="20" t="s">
        <v>56</v>
      </c>
    </row>
    <row r="2" spans="1:13" x14ac:dyDescent="0.35">
      <c r="A2" s="1" t="s">
        <v>7</v>
      </c>
      <c r="C2" s="22"/>
      <c r="D2" s="22"/>
      <c r="E2" s="22"/>
      <c r="F2" s="22"/>
      <c r="G2" s="22"/>
      <c r="H2" s="22"/>
      <c r="I2" s="22"/>
      <c r="J2" s="22"/>
      <c r="K2" s="22"/>
      <c r="L2" s="20"/>
    </row>
    <row r="3" spans="1:13" x14ac:dyDescent="0.35">
      <c r="A3" s="1" t="s">
        <v>8</v>
      </c>
      <c r="C3" s="22"/>
      <c r="D3" s="22"/>
      <c r="E3" s="22"/>
      <c r="F3" s="22"/>
      <c r="G3" s="22"/>
      <c r="H3" s="22"/>
      <c r="I3" s="22"/>
      <c r="J3" s="22"/>
      <c r="K3" s="22"/>
    </row>
    <row r="4" spans="1:13" x14ac:dyDescent="0.35">
      <c r="A4" t="s">
        <v>9</v>
      </c>
      <c r="B4" s="9">
        <v>2021</v>
      </c>
      <c r="C4" s="22"/>
      <c r="D4" s="22"/>
      <c r="E4" s="22"/>
      <c r="F4" s="22"/>
      <c r="G4" s="22"/>
      <c r="H4" s="23">
        <v>10</v>
      </c>
      <c r="I4" s="22"/>
      <c r="J4" s="22"/>
      <c r="K4" s="22"/>
      <c r="L4" s="12">
        <f>SUM(B4:K4)</f>
        <v>2031</v>
      </c>
      <c r="M4" s="4">
        <v>1</v>
      </c>
    </row>
    <row r="5" spans="1:13" x14ac:dyDescent="0.35">
      <c r="A5" s="2" t="s">
        <v>10</v>
      </c>
      <c r="B5" s="9">
        <v>100</v>
      </c>
      <c r="C5" s="22"/>
      <c r="D5" s="22">
        <v>18.600000000000001</v>
      </c>
      <c r="E5" s="22">
        <v>8.4</v>
      </c>
      <c r="F5" s="24">
        <v>-127</v>
      </c>
      <c r="G5" s="22"/>
      <c r="H5" s="23"/>
      <c r="I5" s="22"/>
      <c r="J5" s="22"/>
      <c r="K5" s="22"/>
      <c r="L5" s="12">
        <v>0</v>
      </c>
      <c r="M5" s="4">
        <v>1</v>
      </c>
    </row>
    <row r="6" spans="1:13" x14ac:dyDescent="0.35">
      <c r="A6" s="2" t="s">
        <v>11</v>
      </c>
      <c r="B6" s="9">
        <v>66</v>
      </c>
      <c r="C6" s="22"/>
      <c r="D6" s="22"/>
      <c r="E6" s="22"/>
      <c r="F6" s="24"/>
      <c r="G6" s="24">
        <v>-66</v>
      </c>
      <c r="H6" s="23"/>
      <c r="I6" s="22"/>
      <c r="J6" s="22"/>
      <c r="K6" s="22"/>
      <c r="L6" s="12">
        <v>0</v>
      </c>
      <c r="M6" s="4"/>
    </row>
    <row r="7" spans="1:13" x14ac:dyDescent="0.35">
      <c r="A7" t="s">
        <v>12</v>
      </c>
      <c r="B7" s="9"/>
      <c r="C7" s="23">
        <v>-348</v>
      </c>
      <c r="D7" s="22"/>
      <c r="E7" s="22"/>
      <c r="F7" s="24">
        <v>127</v>
      </c>
      <c r="G7" s="24">
        <v>66</v>
      </c>
      <c r="H7" s="23">
        <v>-8</v>
      </c>
      <c r="I7" s="22">
        <v>-37.6</v>
      </c>
      <c r="J7" s="23">
        <v>-4</v>
      </c>
      <c r="K7" s="22">
        <v>206.8</v>
      </c>
      <c r="L7" s="12">
        <f>SUM(B7:K7)</f>
        <v>2.2000000000000171</v>
      </c>
      <c r="M7" s="4">
        <v>4</v>
      </c>
    </row>
    <row r="8" spans="1:13" x14ac:dyDescent="0.35">
      <c r="A8" t="s">
        <v>14</v>
      </c>
      <c r="B8" s="9">
        <v>186</v>
      </c>
      <c r="C8" s="23"/>
      <c r="D8" s="22"/>
      <c r="E8" s="22"/>
      <c r="F8" s="22"/>
      <c r="G8" s="22"/>
      <c r="H8" s="23"/>
      <c r="I8" s="22"/>
      <c r="J8" s="23">
        <v>5</v>
      </c>
      <c r="K8" s="22"/>
      <c r="L8" s="12">
        <f>SUM(B8:K8)</f>
        <v>191</v>
      </c>
      <c r="M8" s="4">
        <v>1</v>
      </c>
    </row>
    <row r="9" spans="1:13" x14ac:dyDescent="0.35">
      <c r="B9" s="10">
        <f>SUM(B4:B8)</f>
        <v>2373</v>
      </c>
      <c r="C9" s="23"/>
      <c r="D9" s="22"/>
      <c r="E9" s="22"/>
      <c r="F9" s="22"/>
      <c r="G9" s="22"/>
      <c r="H9" s="23"/>
      <c r="I9" s="22"/>
      <c r="J9" s="23"/>
      <c r="K9" s="22"/>
      <c r="L9" s="13">
        <f>SUM(L4:L8)</f>
        <v>2224.1999999999998</v>
      </c>
      <c r="M9" s="4"/>
    </row>
    <row r="10" spans="1:13" x14ac:dyDescent="0.35">
      <c r="B10" s="9"/>
      <c r="C10" s="23"/>
      <c r="D10" s="22"/>
      <c r="E10" s="22"/>
      <c r="F10" s="22"/>
      <c r="G10" s="22"/>
      <c r="H10" s="23"/>
      <c r="I10" s="22"/>
      <c r="J10" s="23"/>
      <c r="K10" s="22"/>
      <c r="L10" s="12"/>
      <c r="M10" s="4"/>
    </row>
    <row r="11" spans="1:13" x14ac:dyDescent="0.35">
      <c r="A11" s="1" t="s">
        <v>15</v>
      </c>
      <c r="B11" s="10">
        <v>542</v>
      </c>
      <c r="C11" s="23"/>
      <c r="D11" s="22"/>
      <c r="E11" s="22"/>
      <c r="F11" s="22"/>
      <c r="G11" s="22"/>
      <c r="H11" s="23"/>
      <c r="I11" s="22">
        <v>47</v>
      </c>
      <c r="J11" s="23"/>
      <c r="K11" s="22"/>
      <c r="L11" s="13">
        <f>SUM(B11:K11)</f>
        <v>589</v>
      </c>
      <c r="M11" s="4">
        <v>1</v>
      </c>
    </row>
    <row r="12" spans="1:13" x14ac:dyDescent="0.35">
      <c r="B12" s="9"/>
      <c r="C12" s="23"/>
      <c r="D12" s="22"/>
      <c r="E12" s="22"/>
      <c r="F12" s="22"/>
      <c r="G12" s="22"/>
      <c r="H12" s="23"/>
      <c r="I12" s="22"/>
      <c r="J12" s="23"/>
      <c r="K12" s="22"/>
      <c r="L12" s="12"/>
      <c r="M12" s="4"/>
    </row>
    <row r="13" spans="1:13" ht="15" thickBot="1" x14ac:dyDescent="0.4">
      <c r="A13" s="1" t="s">
        <v>16</v>
      </c>
      <c r="B13" s="11">
        <f>B9+B11</f>
        <v>2915</v>
      </c>
      <c r="C13" s="23"/>
      <c r="D13" s="22"/>
      <c r="E13" s="22"/>
      <c r="F13" s="22"/>
      <c r="G13" s="22"/>
      <c r="H13" s="23"/>
      <c r="I13" s="22"/>
      <c r="J13" s="23"/>
      <c r="K13" s="22"/>
      <c r="L13" s="14">
        <f>L9+L11</f>
        <v>2813.2</v>
      </c>
      <c r="M13" s="4"/>
    </row>
    <row r="14" spans="1:13" x14ac:dyDescent="0.35">
      <c r="B14" s="9"/>
      <c r="C14" s="23"/>
      <c r="D14" s="22"/>
      <c r="E14" s="22"/>
      <c r="F14" s="22"/>
      <c r="G14" s="22"/>
      <c r="H14" s="23"/>
      <c r="I14" s="22"/>
      <c r="J14" s="23"/>
      <c r="K14" s="22"/>
      <c r="L14" s="12"/>
      <c r="M14" s="4"/>
    </row>
    <row r="15" spans="1:13" x14ac:dyDescent="0.35">
      <c r="A15" s="1" t="s">
        <v>17</v>
      </c>
      <c r="B15" s="9"/>
      <c r="C15" s="23"/>
      <c r="D15" s="22"/>
      <c r="E15" s="22"/>
      <c r="F15" s="22"/>
      <c r="G15" s="22"/>
      <c r="H15" s="23"/>
      <c r="I15" s="22"/>
      <c r="J15" s="23"/>
      <c r="K15" s="22"/>
      <c r="L15" s="12"/>
      <c r="M15" s="4"/>
    </row>
    <row r="16" spans="1:13" ht="29" x14ac:dyDescent="0.35">
      <c r="A16" s="3" t="s">
        <v>18</v>
      </c>
      <c r="B16" s="9"/>
      <c r="C16" s="23"/>
      <c r="D16" s="22"/>
      <c r="E16" s="22"/>
      <c r="F16" s="22"/>
      <c r="G16" s="22"/>
      <c r="H16" s="23"/>
      <c r="I16" s="22"/>
      <c r="J16" s="23"/>
      <c r="K16" s="22"/>
      <c r="L16" s="12"/>
      <c r="M16" s="4"/>
    </row>
    <row r="17" spans="1:13" x14ac:dyDescent="0.35">
      <c r="A17" t="s">
        <v>19</v>
      </c>
      <c r="B17" s="9">
        <v>150</v>
      </c>
      <c r="C17" s="23"/>
      <c r="D17" s="22"/>
      <c r="E17" s="22"/>
      <c r="F17" s="22"/>
      <c r="G17" s="22"/>
      <c r="H17" s="23"/>
      <c r="I17" s="22"/>
      <c r="J17" s="23"/>
      <c r="K17" s="22"/>
      <c r="L17" s="12">
        <f>SUM(B17:K17)</f>
        <v>150</v>
      </c>
      <c r="M17" s="4"/>
    </row>
    <row r="18" spans="1:13" x14ac:dyDescent="0.35">
      <c r="A18" t="s">
        <v>20</v>
      </c>
      <c r="B18" s="9">
        <v>370</v>
      </c>
      <c r="C18" s="23"/>
      <c r="D18" s="22"/>
      <c r="E18" s="22"/>
      <c r="F18" s="22"/>
      <c r="G18" s="22"/>
      <c r="H18" s="23"/>
      <c r="I18" s="22"/>
      <c r="J18" s="23"/>
      <c r="K18" s="22"/>
      <c r="L18" s="12">
        <f>SUM(B18:K18)</f>
        <v>370</v>
      </c>
      <c r="M18" s="4"/>
    </row>
    <row r="19" spans="1:13" x14ac:dyDescent="0.35">
      <c r="A19" t="s">
        <v>21</v>
      </c>
      <c r="B19" s="9">
        <v>1157</v>
      </c>
      <c r="C19" s="23"/>
      <c r="D19" s="22">
        <v>18.600000000000001</v>
      </c>
      <c r="E19" s="22">
        <v>8.4</v>
      </c>
      <c r="F19" s="22"/>
      <c r="G19" s="22"/>
      <c r="H19" s="23"/>
      <c r="I19" s="22"/>
      <c r="J19" s="23"/>
      <c r="K19" s="22"/>
      <c r="L19" s="12">
        <f>SUM(B19:K19)</f>
        <v>1184</v>
      </c>
      <c r="M19" s="4">
        <v>2</v>
      </c>
    </row>
    <row r="20" spans="1:13" ht="15" thickBot="1" x14ac:dyDescent="0.4">
      <c r="A20" s="1" t="s">
        <v>22</v>
      </c>
      <c r="B20" s="10">
        <f>SUM(B17:B19)</f>
        <v>1677</v>
      </c>
      <c r="C20" s="23"/>
      <c r="D20" s="22"/>
      <c r="E20" s="22"/>
      <c r="F20" s="22"/>
      <c r="G20" s="22"/>
      <c r="H20" s="23"/>
      <c r="I20" s="22"/>
      <c r="J20" s="23"/>
      <c r="K20" s="22"/>
      <c r="L20" s="14">
        <f>SUM(L17:L19)</f>
        <v>1704</v>
      </c>
      <c r="M20" s="4"/>
    </row>
    <row r="21" spans="1:13" x14ac:dyDescent="0.35">
      <c r="B21" s="9"/>
      <c r="C21" s="23"/>
      <c r="D21" s="22"/>
      <c r="E21" s="22"/>
      <c r="F21" s="22"/>
      <c r="G21" s="22"/>
      <c r="H21" s="23"/>
      <c r="I21" s="22"/>
      <c r="J21" s="23"/>
      <c r="K21" s="22"/>
      <c r="L21" s="12"/>
      <c r="M21" s="4"/>
    </row>
    <row r="22" spans="1:13" x14ac:dyDescent="0.35">
      <c r="A22" t="s">
        <v>24</v>
      </c>
      <c r="B22" s="9"/>
      <c r="C22" s="23"/>
      <c r="D22" s="22"/>
      <c r="E22" s="22"/>
      <c r="F22" s="22"/>
      <c r="G22" s="22"/>
      <c r="H22" s="23"/>
      <c r="I22" s="22"/>
      <c r="J22" s="23"/>
      <c r="K22" s="22">
        <v>206.8</v>
      </c>
      <c r="L22" s="12">
        <f>SUM(B22:K22)</f>
        <v>206.8</v>
      </c>
      <c r="M22" s="4"/>
    </row>
    <row r="23" spans="1:13" x14ac:dyDescent="0.35">
      <c r="A23" t="s">
        <v>25</v>
      </c>
      <c r="B23" s="9">
        <v>348</v>
      </c>
      <c r="C23" s="23">
        <v>-348</v>
      </c>
      <c r="D23" s="22"/>
      <c r="E23" s="22"/>
      <c r="F23" s="22"/>
      <c r="G23" s="22"/>
      <c r="H23" s="23"/>
      <c r="I23" s="22"/>
      <c r="J23" s="23"/>
      <c r="K23" s="22"/>
      <c r="L23" s="12">
        <v>0</v>
      </c>
      <c r="M23" s="4"/>
    </row>
    <row r="24" spans="1:13" x14ac:dyDescent="0.35">
      <c r="A24" s="1" t="s">
        <v>26</v>
      </c>
      <c r="B24" s="9"/>
      <c r="C24" s="23"/>
      <c r="D24" s="22"/>
      <c r="E24" s="22"/>
      <c r="F24" s="22"/>
      <c r="G24" s="22"/>
      <c r="H24" s="23"/>
      <c r="I24" s="22"/>
      <c r="J24" s="23"/>
      <c r="K24" s="22"/>
      <c r="L24" s="12"/>
      <c r="M24" s="4"/>
    </row>
    <row r="25" spans="1:13" x14ac:dyDescent="0.35">
      <c r="A25" s="1" t="s">
        <v>27</v>
      </c>
      <c r="B25" s="9"/>
      <c r="C25" s="22"/>
      <c r="D25" s="22"/>
      <c r="E25" s="22"/>
      <c r="F25" s="22"/>
      <c r="G25" s="22"/>
      <c r="H25" s="23"/>
      <c r="I25" s="22"/>
      <c r="J25" s="23"/>
      <c r="K25" s="22"/>
      <c r="L25" s="12"/>
      <c r="M25" s="4"/>
    </row>
    <row r="26" spans="1:13" x14ac:dyDescent="0.35">
      <c r="A26" t="s">
        <v>28</v>
      </c>
      <c r="B26" s="9">
        <v>314</v>
      </c>
      <c r="C26" s="22"/>
      <c r="D26" s="22"/>
      <c r="E26" s="22"/>
      <c r="F26" s="22"/>
      <c r="G26" s="22"/>
      <c r="H26" s="23">
        <v>2</v>
      </c>
      <c r="I26" s="22">
        <v>9.4</v>
      </c>
      <c r="J26" s="23">
        <v>1</v>
      </c>
      <c r="K26" s="22"/>
      <c r="L26" s="12">
        <f>SUM(B26:K26)</f>
        <v>326.39999999999998</v>
      </c>
      <c r="M26" s="4">
        <v>1</v>
      </c>
    </row>
    <row r="27" spans="1:13" x14ac:dyDescent="0.35">
      <c r="B27" s="10">
        <f>SUM(B23:B26)</f>
        <v>662</v>
      </c>
      <c r="C27" s="22"/>
      <c r="D27" s="22"/>
      <c r="E27" s="22"/>
      <c r="F27" s="22"/>
      <c r="G27" s="22"/>
      <c r="H27" s="22"/>
      <c r="I27" s="22"/>
      <c r="J27" s="23"/>
      <c r="K27" s="22"/>
      <c r="L27" s="13">
        <f>SUM(L22:L26)</f>
        <v>533.20000000000005</v>
      </c>
    </row>
    <row r="28" spans="1:13" x14ac:dyDescent="0.35">
      <c r="B28" s="9"/>
      <c r="C28" s="22"/>
      <c r="D28" s="22"/>
      <c r="E28" s="22"/>
      <c r="F28" s="22"/>
      <c r="G28" s="22"/>
      <c r="H28" s="22"/>
      <c r="I28" s="22"/>
      <c r="J28" s="23"/>
      <c r="K28" s="22"/>
      <c r="L28" s="12"/>
    </row>
    <row r="29" spans="1:13" x14ac:dyDescent="0.35">
      <c r="A29" t="s">
        <v>29</v>
      </c>
      <c r="B29" s="10">
        <v>576</v>
      </c>
      <c r="C29" s="22"/>
      <c r="D29" s="22"/>
      <c r="E29" s="22"/>
      <c r="F29" s="22"/>
      <c r="G29" s="22"/>
      <c r="H29" s="22"/>
      <c r="I29" s="22"/>
      <c r="J29" s="23"/>
      <c r="K29" s="22"/>
      <c r="L29" s="13">
        <f>SUM(B29:K29)</f>
        <v>576</v>
      </c>
    </row>
    <row r="30" spans="1:13" x14ac:dyDescent="0.35">
      <c r="B30" s="9"/>
      <c r="C30" s="22"/>
      <c r="D30" s="22"/>
      <c r="E30" s="22"/>
      <c r="F30" s="22"/>
      <c r="G30" s="22"/>
      <c r="H30" s="22"/>
      <c r="I30" s="22"/>
      <c r="J30" s="23"/>
      <c r="K30" s="22"/>
      <c r="L30" s="12"/>
    </row>
    <row r="31" spans="1:13" x14ac:dyDescent="0.35">
      <c r="A31" s="1" t="s">
        <v>30</v>
      </c>
      <c r="B31" s="10">
        <f>B27+B29</f>
        <v>1238</v>
      </c>
      <c r="C31" s="22"/>
      <c r="D31" s="22"/>
      <c r="E31" s="22"/>
      <c r="F31" s="22"/>
      <c r="G31" s="22"/>
      <c r="H31" s="22"/>
      <c r="I31" s="22"/>
      <c r="J31" s="23"/>
      <c r="K31" s="22"/>
      <c r="L31" s="13">
        <f>L27+L29</f>
        <v>1109.2</v>
      </c>
    </row>
    <row r="32" spans="1:13" ht="15" thickBot="1" x14ac:dyDescent="0.4">
      <c r="A32" s="1" t="s">
        <v>31</v>
      </c>
      <c r="B32" s="11">
        <f>B20+B31</f>
        <v>2915</v>
      </c>
      <c r="C32" s="22"/>
      <c r="D32" s="22"/>
      <c r="E32" s="22"/>
      <c r="F32" s="22"/>
      <c r="G32" s="22"/>
      <c r="H32" s="22"/>
      <c r="I32" s="22"/>
      <c r="J32" s="23"/>
      <c r="K32" s="22"/>
      <c r="L32" s="14">
        <f>L20+L31</f>
        <v>2813.2</v>
      </c>
    </row>
    <row r="33" spans="1:13" x14ac:dyDescent="0.35">
      <c r="B33" s="9"/>
      <c r="C33" s="22"/>
      <c r="D33" s="22"/>
      <c r="E33" s="22"/>
      <c r="F33" s="22"/>
      <c r="G33" s="22"/>
      <c r="H33" s="22"/>
      <c r="I33" s="22"/>
      <c r="J33" s="23"/>
      <c r="K33" s="22"/>
    </row>
    <row r="34" spans="1:13" x14ac:dyDescent="0.35">
      <c r="C34" s="22"/>
      <c r="D34" s="22"/>
      <c r="E34" s="22"/>
      <c r="F34" s="22"/>
      <c r="G34" s="22"/>
      <c r="H34" s="22"/>
      <c r="I34" s="22"/>
      <c r="J34" s="22"/>
      <c r="K34" s="22"/>
    </row>
    <row r="35" spans="1:13" x14ac:dyDescent="0.35">
      <c r="A35" t="s">
        <v>23</v>
      </c>
      <c r="B35" s="9"/>
      <c r="C35" s="22"/>
      <c r="D35" s="22"/>
      <c r="E35" s="22"/>
      <c r="F35" s="22"/>
      <c r="G35" s="22"/>
      <c r="H35" s="22"/>
      <c r="I35" s="22"/>
      <c r="J35" s="22"/>
      <c r="K35" s="22"/>
    </row>
    <row r="36" spans="1:13" x14ac:dyDescent="0.35">
      <c r="A36" s="1" t="s">
        <v>10</v>
      </c>
      <c r="B36" s="9"/>
      <c r="C36" s="22"/>
      <c r="D36" s="22"/>
      <c r="E36" s="22"/>
      <c r="F36" s="22"/>
      <c r="G36" s="22"/>
      <c r="H36" s="22"/>
      <c r="I36" s="22"/>
      <c r="J36" s="22"/>
      <c r="K36" s="22"/>
    </row>
    <row r="37" spans="1:13" x14ac:dyDescent="0.35">
      <c r="A37" t="s">
        <v>32</v>
      </c>
      <c r="B37" s="12">
        <v>100</v>
      </c>
      <c r="C37" s="22"/>
      <c r="D37" s="22"/>
      <c r="E37" s="22"/>
      <c r="F37" s="22"/>
      <c r="G37" s="22"/>
      <c r="H37" s="22"/>
      <c r="I37" s="22"/>
      <c r="J37" s="22"/>
      <c r="K37" s="22"/>
    </row>
    <row r="38" spans="1:13" x14ac:dyDescent="0.35">
      <c r="A38" t="s">
        <v>33</v>
      </c>
      <c r="B38" s="12">
        <f>(348-286)*0.3</f>
        <v>18.599999999999998</v>
      </c>
      <c r="C38" s="22"/>
      <c r="D38" s="22"/>
      <c r="E38" s="22"/>
      <c r="F38" s="22"/>
      <c r="G38" s="22"/>
      <c r="H38" s="22"/>
      <c r="I38" s="22"/>
      <c r="J38" s="22"/>
      <c r="K38" s="22"/>
    </row>
    <row r="39" spans="1:13" x14ac:dyDescent="0.35">
      <c r="B39" s="13">
        <f>SUM(B37:B38)</f>
        <v>118.6</v>
      </c>
    </row>
    <row r="40" spans="1:13" x14ac:dyDescent="0.35">
      <c r="A40" t="s">
        <v>34</v>
      </c>
      <c r="B40" s="12">
        <v>127</v>
      </c>
    </row>
    <row r="41" spans="1:13" x14ac:dyDescent="0.35">
      <c r="A41" t="s">
        <v>35</v>
      </c>
      <c r="B41" s="13">
        <f>B40-B39</f>
        <v>8.4000000000000057</v>
      </c>
      <c r="D41" s="4"/>
      <c r="M41" s="4">
        <v>1</v>
      </c>
    </row>
  </sheetData>
  <pageMargins left="0.7" right="0.7" top="0.75" bottom="0.75" header="0.3" footer="0.3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CBDFF3A08E7040A33AC4BA9C6695CE" ma:contentTypeVersion="4" ma:contentTypeDescription="Create a new document." ma:contentTypeScope="" ma:versionID="fdecf7a3037015fe6557a9567ad2c8c5">
  <xsd:schema xmlns:xsd="http://www.w3.org/2001/XMLSchema" xmlns:xs="http://www.w3.org/2001/XMLSchema" xmlns:p="http://schemas.microsoft.com/office/2006/metadata/properties" xmlns:ns2="d453812b-f530-4838-ab66-8184e0739f85" targetNamespace="http://schemas.microsoft.com/office/2006/metadata/properties" ma:root="true" ma:fieldsID="dc9f59fb7ef22fb83b4b10079fc77685" ns2:_="">
    <xsd:import namespace="d453812b-f530-4838-ab66-8184e0739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3812b-f530-4838-ab66-8184e0739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7FAD50-79D6-4C49-A550-6639B3BD48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3E3C4C-CA96-4123-9C98-E29561F1148D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d453812b-f530-4838-ab66-8184e0739f8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85B3DE8-CE3B-49BC-8791-E92E8FF1D8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53812b-f530-4838-ab66-8184e0739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Exhibit 4</vt:lpstr>
      <vt:lpstr>Pre-populated response option</vt:lpstr>
      <vt:lpstr>Suggested solution</vt:lpstr>
      <vt:lpstr>Alternative solution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Ruth Jones</dc:creator>
  <cp:keywords/>
  <dc:description/>
  <cp:lastModifiedBy>Ruth Jones</cp:lastModifiedBy>
  <cp:revision/>
  <dcterms:created xsi:type="dcterms:W3CDTF">2022-06-07T15:29:16Z</dcterms:created>
  <dcterms:modified xsi:type="dcterms:W3CDTF">2022-12-06T14:56:31Z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0x010100ECCBDFF3A08E7040A33AC4BA9C6695CE</vt:lpwstr>
  </property>
</Properties>
</file>